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4\Zakázky 2024\II_350 Štoky - Smilov\_ROZPOCET\"/>
    </mc:Choice>
  </mc:AlternateContent>
  <bookViews>
    <workbookView xWindow="0" yWindow="0" windowWidth="0" windowHeight="0"/>
  </bookViews>
  <sheets>
    <sheet name="Rekapitulace" sheetId="18" r:id="rId1"/>
    <sheet name="000" sheetId="2" r:id="rId2"/>
    <sheet name="101" sheetId="3" r:id="rId3"/>
    <sheet name="102" sheetId="4" r:id="rId4"/>
    <sheet name="103" sheetId="5" r:id="rId5"/>
    <sheet name="104" sheetId="6" r:id="rId6"/>
    <sheet name="105" sheetId="7" r:id="rId7"/>
    <sheet name="106" sheetId="8" r:id="rId8"/>
    <sheet name="201" sheetId="9" r:id="rId9"/>
    <sheet name="202" sheetId="10" r:id="rId10"/>
    <sheet name="203" sheetId="11" r:id="rId11"/>
    <sheet name="204" sheetId="12" r:id="rId12"/>
    <sheet name="205" sheetId="13" r:id="rId13"/>
    <sheet name="206" sheetId="14" r:id="rId14"/>
    <sheet name="207" sheetId="15" r:id="rId15"/>
    <sheet name="208" sheetId="16" r:id="rId16"/>
    <sheet name="350-010P" sheetId="17" r:id="rId17"/>
  </sheets>
  <calcPr/>
</workbook>
</file>

<file path=xl/calcChain.xml><?xml version="1.0" encoding="utf-8"?>
<calcChain xmlns="http://schemas.openxmlformats.org/spreadsheetml/2006/main">
  <c i="18" l="1"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7" r="I3"/>
  <c r="I13"/>
  <c r="O14"/>
  <c r="I14"/>
  <c r="I8"/>
  <c r="O9"/>
  <c r="I9"/>
  <c i="16" r="I3"/>
  <c r="I126"/>
  <c r="O145"/>
  <c r="I145"/>
  <c r="O141"/>
  <c r="I141"/>
  <c r="O137"/>
  <c r="I137"/>
  <c r="O134"/>
  <c r="I134"/>
  <c r="O131"/>
  <c r="I131"/>
  <c r="O127"/>
  <c r="I127"/>
  <c r="I115"/>
  <c r="O122"/>
  <c r="I122"/>
  <c r="O119"/>
  <c r="I119"/>
  <c r="O116"/>
  <c r="I116"/>
  <c r="I106"/>
  <c r="O111"/>
  <c r="I111"/>
  <c r="O107"/>
  <c r="I107"/>
  <c r="I85"/>
  <c r="O102"/>
  <c r="I102"/>
  <c r="O98"/>
  <c r="I98"/>
  <c r="O94"/>
  <c r="I94"/>
  <c r="O90"/>
  <c r="I90"/>
  <c r="O86"/>
  <c r="I86"/>
  <c r="I80"/>
  <c r="O81"/>
  <c r="I81"/>
  <c r="I71"/>
  <c r="O76"/>
  <c r="I76"/>
  <c r="O72"/>
  <c r="I72"/>
  <c r="I28"/>
  <c r="O67"/>
  <c r="I67"/>
  <c r="O63"/>
  <c r="I63"/>
  <c r="O59"/>
  <c r="I59"/>
  <c r="O55"/>
  <c r="I55"/>
  <c r="O51"/>
  <c r="I51"/>
  <c r="O47"/>
  <c r="I47"/>
  <c r="O43"/>
  <c r="I43"/>
  <c r="O39"/>
  <c r="I39"/>
  <c r="O36"/>
  <c r="I36"/>
  <c r="O33"/>
  <c r="I33"/>
  <c r="O29"/>
  <c r="I29"/>
  <c r="I8"/>
  <c r="O25"/>
  <c r="I25"/>
  <c r="O21"/>
  <c r="I21"/>
  <c r="O17"/>
  <c r="I17"/>
  <c r="O13"/>
  <c r="I13"/>
  <c r="O9"/>
  <c r="I9"/>
  <c i="15" r="I3"/>
  <c r="I85"/>
  <c r="O94"/>
  <c r="I94"/>
  <c r="O90"/>
  <c r="I90"/>
  <c r="O86"/>
  <c r="I86"/>
  <c r="I80"/>
  <c r="O81"/>
  <c r="I81"/>
  <c r="I71"/>
  <c r="O76"/>
  <c r="I76"/>
  <c r="O72"/>
  <c r="I72"/>
  <c r="I62"/>
  <c r="O67"/>
  <c r="I67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4" r="I3"/>
  <c r="I85"/>
  <c r="O98"/>
  <c r="I98"/>
  <c r="O94"/>
  <c r="I94"/>
  <c r="O90"/>
  <c r="I90"/>
  <c r="O86"/>
  <c r="I86"/>
  <c r="I80"/>
  <c r="O81"/>
  <c r="I81"/>
  <c r="I71"/>
  <c r="O76"/>
  <c r="I76"/>
  <c r="O72"/>
  <c r="I72"/>
  <c r="I62"/>
  <c r="O67"/>
  <c r="I67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3" r="I3"/>
  <c r="I89"/>
  <c r="O98"/>
  <c r="I98"/>
  <c r="O94"/>
  <c r="I94"/>
  <c r="O90"/>
  <c r="I90"/>
  <c r="I84"/>
  <c r="O85"/>
  <c r="I85"/>
  <c r="I67"/>
  <c r="O80"/>
  <c r="I80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2" r="I3"/>
  <c r="I89"/>
  <c r="O98"/>
  <c r="I98"/>
  <c r="O94"/>
  <c r="I94"/>
  <c r="O90"/>
  <c r="I90"/>
  <c r="I84"/>
  <c r="O85"/>
  <c r="I85"/>
  <c r="I75"/>
  <c r="O80"/>
  <c r="I80"/>
  <c r="O76"/>
  <c r="I76"/>
  <c r="I62"/>
  <c r="O71"/>
  <c r="I71"/>
  <c r="O67"/>
  <c r="I67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1" r="I3"/>
  <c r="I116"/>
  <c r="O133"/>
  <c r="I133"/>
  <c r="O129"/>
  <c r="I129"/>
  <c r="O125"/>
  <c r="I125"/>
  <c r="O121"/>
  <c r="I121"/>
  <c r="O117"/>
  <c r="I117"/>
  <c r="I111"/>
  <c r="O112"/>
  <c r="I112"/>
  <c r="I102"/>
  <c r="O107"/>
  <c r="I107"/>
  <c r="O103"/>
  <c r="I103"/>
  <c r="I89"/>
  <c r="O98"/>
  <c r="I98"/>
  <c r="O94"/>
  <c r="I94"/>
  <c r="O90"/>
  <c r="I90"/>
  <c r="I84"/>
  <c r="O85"/>
  <c r="I85"/>
  <c r="I75"/>
  <c r="O80"/>
  <c r="I80"/>
  <c r="O76"/>
  <c r="I76"/>
  <c r="I32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7"/>
  <c r="I37"/>
  <c r="O33"/>
  <c r="I33"/>
  <c r="I8"/>
  <c r="O29"/>
  <c r="I29"/>
  <c r="O25"/>
  <c r="I25"/>
  <c r="O21"/>
  <c r="I21"/>
  <c r="O17"/>
  <c r="I17"/>
  <c r="O13"/>
  <c r="I13"/>
  <c r="O9"/>
  <c r="I9"/>
  <c i="10" r="I3"/>
  <c r="I89"/>
  <c r="O98"/>
  <c r="I98"/>
  <c r="O94"/>
  <c r="I94"/>
  <c r="O90"/>
  <c r="I90"/>
  <c r="I84"/>
  <c r="O85"/>
  <c r="I85"/>
  <c r="I75"/>
  <c r="O80"/>
  <c r="I80"/>
  <c r="O76"/>
  <c r="I76"/>
  <c r="I66"/>
  <c r="O71"/>
  <c r="I71"/>
  <c r="O67"/>
  <c r="I67"/>
  <c r="I25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9" r="I3"/>
  <c r="I81"/>
  <c r="O82"/>
  <c r="I82"/>
  <c r="I76"/>
  <c r="O77"/>
  <c r="I77"/>
  <c r="I67"/>
  <c r="O72"/>
  <c r="I72"/>
  <c r="O68"/>
  <c r="I68"/>
  <c r="I58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84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84"/>
  <c r="O101"/>
  <c r="I101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89"/>
  <c r="O102"/>
  <c r="I102"/>
  <c r="O98"/>
  <c r="I98"/>
  <c r="O94"/>
  <c r="I94"/>
  <c r="O90"/>
  <c r="I90"/>
  <c r="I60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4"/>
  <c r="O105"/>
  <c r="I105"/>
  <c r="O101"/>
  <c r="I101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84"/>
  <c r="O97"/>
  <c r="I97"/>
  <c r="O93"/>
  <c r="I93"/>
  <c r="O89"/>
  <c r="I89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89"/>
  <c r="O102"/>
  <c r="I102"/>
  <c r="O98"/>
  <c r="I98"/>
  <c r="O94"/>
  <c r="I94"/>
  <c r="O90"/>
  <c r="I90"/>
  <c r="I84"/>
  <c r="O85"/>
  <c r="I85"/>
  <c r="I55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<sst xmlns="http://schemas.openxmlformats.org/spreadsheetml/2006/main">
  <si>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</si>
  <si>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</si>
  <si>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</si>
  <si>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D.2 - II/350 Štoky - křiž.I/38 Smilov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</si>
  <si>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</si>
  <si>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</si>
  <si>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</si>
  <si>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</si>
  <si>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</si>
  <si>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</si>
  <si>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</si>
  <si>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</si>
  <si>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a ostatní náklady</t>
  </si>
  <si>
    <t>101</t>
  </si>
  <si>
    <t>silnice km 0,300-0,630</t>
  </si>
  <si>
    <t>102</t>
  </si>
  <si>
    <t>silnice km 0,630-1,375</t>
  </si>
  <si>
    <t>103</t>
  </si>
  <si>
    <t>silnice km 1,375-2,705</t>
  </si>
  <si>
    <t>104</t>
  </si>
  <si>
    <t>silnice km 2,705-3,063</t>
  </si>
  <si>
    <t>105</t>
  </si>
  <si>
    <t>silnice km 3,063-4,154</t>
  </si>
  <si>
    <t>106</t>
  </si>
  <si>
    <t>silnice km 4,154-4,900</t>
  </si>
  <si>
    <t>201</t>
  </si>
  <si>
    <t>Propustek-002aP</t>
  </si>
  <si>
    <t>202</t>
  </si>
  <si>
    <t>Propustek-003P</t>
  </si>
  <si>
    <t>203</t>
  </si>
  <si>
    <t>Propustek-004P</t>
  </si>
  <si>
    <t>204</t>
  </si>
  <si>
    <t>Propustek-005P</t>
  </si>
  <si>
    <t>205</t>
  </si>
  <si>
    <t>Propustek-006P</t>
  </si>
  <si>
    <t>206</t>
  </si>
  <si>
    <t>Propustek-007P</t>
  </si>
  <si>
    <t>207</t>
  </si>
  <si>
    <t>Propustek-008P</t>
  </si>
  <si>
    <t>208</t>
  </si>
  <si>
    <t>Propustek-009P</t>
  </si>
  <si>
    <t>350-010P</t>
  </si>
  <si>
    <t>Propustek-010P</t>
  </si>
  <si>
    <t>Soupis prací objektu</t>
  </si>
  <si>
    <t>S</t>
  </si>
  <si>
    <t>Stavba:</t>
  </si>
  <si>
    <t>D.2</t>
  </si>
  <si>
    <t>II/350 Štoky - křiž.I/38 Smilov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</si>
  <si>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</si>
  <si>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</si>
  <si>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</si>
  <si>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</si>
  <si>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</si>
  <si>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</si>
  <si>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</si>
  <si>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</si>
  <si>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</si>
  <si>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</si>
  <si>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</si>
  <si>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</si>
  <si>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</si>
  <si>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</si>
  <si>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</si>
  <si>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</si>
  <si>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</si>
  <si>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</si>
  <si>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</si>
  <si>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</si>
  <si>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</si>
  <si>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</si>
  <si>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</si>
  <si>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Provedení potřebných zkoušek pro stanovení přesné receptury recyklace zkušebnou_x000d_
zhotovitele 3 = 3,000 [A]</t>
  </si>
  <si>
    <t>TS</t>
  </si>
  <si>
    <t>zahrnuje veškeré náklady spojené s objednatelem požadovanými zkouškami</t>
  </si>
  <si>
    <t>02620</t>
  </si>
  <si>
    <t>ZKOUŠENÍ KONSTRUKCÍ A PRACÍ NEZÁVISLOU ZKUŠEBNOU</t>
  </si>
  <si>
    <t>Čerpáno pouze se souhlasem objednatele. 1 = 1,000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</si>
  <si>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</si>
  <si>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</si>
  <si>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</si>
  <si>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Veškeré přechodné svislé i vodorovné dopravní značení, dopravní zařízení, výstražné vozíky,montáž, demontáž, pronájem, pravidelnou kontrolu, údržbu, servis, přemisťování,_x000d_
přeznačování a manipulaci s nimi a zajištění inženýrské činnosti pro projednání DIO._x000d_
Definitivní řešení dopravního opatření si zajistí zhotovitel stavby včetně detailního projednání a patřičných rozhodnutí s ohledem na skutečnou dopravní situaci a skutečné_x000d_
omezení dopravy v daných časových horizontech._x000d_
(viz. výkresová část C3 Objízdné trasy, kde jsou vykresleny jednotlivé etapy výstavby).Položka_x000d_
zahrnuje případné změny a doplnění dle harmonogramu a požadavku zhotovitele a závěru z projednání na OD. 1 = 1,000 [A]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</si>
  <si>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</si>
  <si>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</si>
  <si>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</si>
  <si>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</si>
  <si>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Náklady spojené se zajištěním uzavírek a stanovení místní úpravy na PK včetně související inženýrské činnosti dle PD a požadavků objednatele během výstavby 1 = 1,000 [A]</t>
  </si>
  <si>
    <t>02730</t>
  </si>
  <si>
    <t>POMOC PRÁCE ZŘÍZ NEBO ZAJIŠŤ OCHRANU INŽENÝRSKÝCH SÍTÍ</t>
  </si>
  <si>
    <t>02911</t>
  </si>
  <si>
    <t>OSTATNÍ POŽADAVKY - GEODETICKÉ ZAMĚŘENÍ - Vytyčení inž. sítí na stavbě</t>
  </si>
  <si>
    <t>zahrnuje veškeré náklady spojené s objednatelem požadovanými pracemi</t>
  </si>
  <si>
    <t>02911.1</t>
  </si>
  <si>
    <t>OSTATNÍ POŽADAVKY - GEODETICKÉ ZAMĚŘENÍ - Pro realizaci stavby</t>
  </si>
  <si>
    <t>KM</t>
  </si>
  <si>
    <t>Pro realizaci stavby</t>
  </si>
  <si>
    <t>02944</t>
  </si>
  <si>
    <t>OSTAT POŽADAVKY - DOKUMENTACE SKUTEČ PROVEDENÍ V DIGIT FORMĚ VČETNĚ PODKLADŮ PRO DTM</t>
  </si>
  <si>
    <t>02946</t>
  </si>
  <si>
    <t>OSTAT POŽADAVKY - PASPORTIZACE A FOTODOKUMENTACE - objízdných tras</t>
  </si>
  <si>
    <t>komunikace mimo správu KSÚSV p.o.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</si>
  <si>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</si>
  <si>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02946.1</t>
  </si>
  <si>
    <t>OSTAT POŽADAVKY - PASPORTIZACE A FOTODOKUMENTACE stavby</t>
  </si>
  <si>
    <t>02946.2</t>
  </si>
  <si>
    <t>OSTAT POŽADAVKY - PASPORTIZACE A FOTODOKUMENTACE přilehlých nemovitostí</t>
  </si>
  <si>
    <t>02991</t>
  </si>
  <si>
    <t>OSTATNÍ POŽADAVKY - INFORMAČNÍ TABULE</t>
  </si>
  <si>
    <t>KUS</t>
  </si>
  <si>
    <t xml:space="preserve"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</si>
  <si>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</si>
  <si>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</si>
  <si>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Oplocené zařízení staveniště se stavební buňkou a WC.</t>
  </si>
  <si>
    <t>zahrnuje objednatelem povolené náklady na pořízení (event. pronájem), provozování, udržování a likvidaci zhotovitelova zařízení 
Oplocené zařízení staveniště se stavební buňkou a WC.</t>
  </si>
  <si>
    <t>03101</t>
  </si>
  <si>
    <t>KOMPLETNÍ PRÁCE SOUVISEJÍCÍ SE ZAJIŠTĚNÍM BOZP NA STAVBĚ</t>
  </si>
  <si>
    <t>zahrnuje objednatelem povolené náklady na pořízení (event. pronájem), provozování, udržování a likvidaci zhotovitelova zařízení</t>
  </si>
  <si>
    <t>014101</t>
  </si>
  <si>
    <t>POPLATKY ZA SKLÁDKU</t>
  </si>
  <si>
    <t>M3</t>
  </si>
  <si>
    <t>z pol. č. 12273A 70% 30,525*0,7 = 21,368 [A]</t>
  </si>
  <si>
    <t>Položka zahrnuje:
- veškeré poplatky provozovateli skládky související s uložením odpadu na skládce.
Položka nezahrnuje:
- x</t>
  </si>
  <si>
    <t>014101.4</t>
  </si>
  <si>
    <t>POPLATKY ZA SKLÁDKU - zemina 1800kg/m3</t>
  </si>
  <si>
    <t>z pložky 12932 468*0,5 = 234,000 [A]_x000d_
z pložky 12273A (70%) 30,525*0,7 = 21,368 [B]_x000d_
Mezisoučet = 255,368 [C]</t>
  </si>
  <si>
    <t>zahrnuje veškeré poplatky provozovateli skládky související s uložením odpadu na skládce.</t>
  </si>
  <si>
    <t>1</t>
  </si>
  <si>
    <t>Zemní práce</t>
  </si>
  <si>
    <t>11130</t>
  </si>
  <si>
    <t>SEJMUTÍ DRNU (SEŘÍZNUTÍ KRAJNICE)</t>
  </si>
  <si>
    <t>M2</t>
  </si>
  <si>
    <t>(285*0,5)+(255*0,5) = 270,000 [A] _x000d_
Celkem 270 = 270,000</t>
  </si>
  <si>
    <t xml:space="preserve">Položka zahrnuje:
- vodorovnou dopravu  a uložení na skládku
Položka nezahrnuje:
- x</t>
  </si>
  <si>
    <t>12273A</t>
  </si>
  <si>
    <t>ODKOPÁVKY A PROKOPÁVKY OBECNÉ TŘ. I - BEZ DOPRAVY</t>
  </si>
  <si>
    <t>1,5m - šířka horní vrstvy_x000d_
2,2m - šířka dolní vstrvy_x000d_
0,5m - tl. výkopu_x000d_
33m - 5% z 660m</t>
  </si>
  <si>
    <t>(1,5+2,2)/2*0,5*33 = 30,525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</si>
  <si>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</si>
  <si>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</si>
  <si>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</si>
  <si>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</si>
  <si>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plocha (0,7*30,525*20)+(0,3*30,525)*(5+5) = 518,925 [A]</t>
  </si>
  <si>
    <t>Položka zahrnuje:
- samostatnou dopravu zeminy
Položka nezahrnuje:
- x
Způsob měření:
- množství se určí jako součin kubatutry [m3] a požadované vzdálenosti [km].</t>
  </si>
  <si>
    <t>12932</t>
  </si>
  <si>
    <t>ČIŠTĚNÍ PŘÍKOPŮ OD NÁNOSU DO 0,5M3/M</t>
  </si>
  <si>
    <t>m</t>
  </si>
  <si>
    <t>26+75+30+125+99+67+46 = 468,000 [A] _x000d_
Celkem 468 = 468,000</t>
  </si>
  <si>
    <t xml:space="preserve"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</si>
  <si>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17310</t>
  </si>
  <si>
    <t>ZEMNÍ KRAJNICE A DOSYPÁVKY SE ZHUTNĚNÍM</t>
  </si>
  <si>
    <t>300*0,2 = 60,000 [A] _x000d_
Celkem 60 = 60,000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</si>
  <si>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</si>
  <si>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</si>
  <si>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</si>
  <si>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Se souhlasem TDS, 5% předpoklad sanace</t>
  </si>
  <si>
    <t>33*2,2 = 72,600 [A]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</si>
  <si>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</si>
  <si>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</si>
  <si>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</si>
  <si>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>(285+255)*1 = 540,000 [A] _x000d_
Celkem 540 = 540,000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</si>
  <si>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</si>
  <si>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</si>
  <si>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</si>
  <si>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</si>
  <si>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</si>
  <si>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</si>
  <si>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28997C</t>
  </si>
  <si>
    <t>OPLÁŠTĚNÍ (ZPEVNĚNÍ) Z GEOTEXTILIE DO 300G/M2</t>
  </si>
  <si>
    <t>2,2*33 = 72,600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</si>
  <si>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</si>
  <si>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</si>
  <si>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</si>
  <si>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567303</t>
  </si>
  <si>
    <t>VRSTVY PRO OBNOVU A OPRAVY ZE ŠTĚRKODRTI</t>
  </si>
  <si>
    <t>(1,7+2,2)/2*0,5*33 = 32,175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</si>
  <si>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</si>
  <si>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567504</t>
  </si>
  <si>
    <t>VRSTVY PRO OBNOVU A OPRAVY RECYK ZA STUDENA CEM A ASF EMULZÍ</t>
  </si>
  <si>
    <t>0,2*2273 = 454,600 [A] _x000d_
Celkem 454,6 = 454,600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</si>
  <si>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</si>
  <si>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</si>
  <si>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</si>
  <si>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(285+255)*0,5 = 270,000 [A] _x000d_
Celkem 270 = 270,000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</si>
  <si>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</si>
  <si>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</si>
  <si>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</si>
  <si>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2310 = 2310,000 [A] _x000d_
Celkem 2310 = 2310,000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</si>
  <si>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</si>
  <si>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</si>
  <si>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</si>
  <si>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vozovka 2228 = 2228,000 [A] _x000d_
sjezdy 110 _x000d_
záliv/sjezd (12,0*3,0) = 36,000 [B] _x000d_
Mezisoučet = 2264,000 [C] _x000d_
Celkem 2374 = 2374,000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</si>
  <si>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</si>
  <si>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</si>
  <si>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</si>
  <si>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>2310 2310 = 2310,000 [A]</t>
  </si>
  <si>
    <t xml:space="preserve">ACL 16+ 50/70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</si>
  <si>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58910</t>
  </si>
  <si>
    <t>VÝPLŇ SPAR ASFALTEM</t>
  </si>
  <si>
    <t>M</t>
  </si>
  <si>
    <t>vozovky 6,15+6,15+8+16 = 36,300 [A] _x000d_
sjezdy 11,5+12,0+18,7+6,4+6 = 54,600 [B] _x000d_
Mezisoučet = 90,900 [D] _x000d_
Celkem 90,9 = 90,900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</si>
  <si>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</si>
  <si>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</si>
  <si>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</si>
  <si>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</si>
  <si>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</si>
  <si>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počet 4 = 4,000 [A]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</si>
  <si>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</si>
  <si>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</si>
  <si>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</si>
  <si>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91228</t>
  </si>
  <si>
    <t>SMĚROVÉ SLOUPKY Z PLAST HMOT VČETNĚ ODRAZNÉHO PÁSKU</t>
  </si>
  <si>
    <t>předpoklad (300+300)/50+1 13 = 13,000 [A] _x000d_
Celkem 13 = 13,000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</si>
  <si>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</si>
  <si>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</si>
  <si>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</si>
  <si>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předpoklad 50% 5 = 5,000 [A] _x000d_
odvoz na místo určení TDI _x000d_
Celkem 5 = 5,000</t>
  </si>
  <si>
    <t>Položka zahrnuje:
- demontáž stávajícího sloupku
- jeho odvoz do skladu nebo na skládku
Položka nezahrnuje:
- x</t>
  </si>
  <si>
    <t>915111</t>
  </si>
  <si>
    <t>VODOROVNÉ DOPRAVNÍ ZNAČENÍ BARVOU HLADKÉ - DODÁVKA A POKLÁDKA - V4</t>
  </si>
  <si>
    <t>(300+300)*0,125 = 75,000 [A] _x000d_
Celkem 75 = 75,000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</si>
  <si>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</si>
  <si>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</si>
  <si>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</si>
  <si>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vozovka 6,15+6,15+8+16 = 36,300 [A] _x000d_
sjezdy 11,5+12+18,7+6,4+6 = 54,600 [B] _x000d_
Mezisoučet = 66,200 [C] _x000d_
Celkem 90,9 = 90,900</t>
  </si>
  <si>
    <t>Položka zahrnuje:
- řezání vozovkové vrstvy v předepsané tloušťce
- spotřeba vody
Položka nezahrnuje:
- x</t>
  </si>
  <si>
    <t>z pol. č. 12273A 70% 275,65*0,7 = 192,955 [A]</t>
  </si>
  <si>
    <t>z pložky 12932 1411*0,5 = 705,500 [A]_x000d_
z položky 12273A - 70% 275,65*0,7 = 192,955 [B]_x000d_
Mezisoučet = 898,455 [C]</t>
  </si>
  <si>
    <t>(745+745-5,4-8)*0,5 = 738,300 [A] _x000d_
Celkem 738,3 = 738,300</t>
  </si>
  <si>
    <t>(1,5+2,2)/2*0,5*298 = 275,650 [A]</t>
  </si>
  <si>
    <t>(0,7*275,65*20)+(0,3*275,65)*(5+5) = 4686,050 [A]</t>
  </si>
  <si>
    <t>438+293+391+289= 1411,000 [A] _x000d_
Celkem 1411 = 1411,000</t>
  </si>
  <si>
    <t>372,5*0,2 = 74,500 [A] _x000d_
Celkem 74,5 = 74,500</t>
  </si>
  <si>
    <t>298*2,2 = 655,600 [A]</t>
  </si>
  <si>
    <t>((745+745)-(5,4+8,0))*1 = 1476,600 [A] _x000d_
Celkem 1476,6 = 1476,600</t>
  </si>
  <si>
    <t>(1,7+2,2)/2*0,5*298 = 290,550 [A]</t>
  </si>
  <si>
    <t>0,2*4579,8 = 915,960 [A] _x000d_
Celkem 915,96 = 915,960</t>
  </si>
  <si>
    <t>(745,0+745,0-5,4-8,0)*0,5 = 1476,600 [A] _x000d_
Celkem 1476,6 = 1476,600</t>
  </si>
  <si>
    <t>4490 = 4490,000 [A] _x000d_
Mezisoučet = 4490,000 [C] _x000d_
Celkem 4490 = 4490,000</t>
  </si>
  <si>
    <t>vozovka 4490 = 4490,000 [A] _x000d_
Mezisoučet = 4490,000 [C] _x000d_
Celkem 4490 = 4490,000</t>
  </si>
  <si>
    <t>4490*1,02= 4579,800 [A] _x000d_
Celkem 4579,8 = 4579,800</t>
  </si>
  <si>
    <t>vozovka 6,4+6,4+30,5 = 43,300 [A] _x000d_
Celkem 43,3 = 43,300</t>
  </si>
  <si>
    <t>předpoklad (745+745)/50+1 21 = 29,000 [A] _x000d_
Celkem 29 = 29,000</t>
  </si>
  <si>
    <t>předpoklad 50% 10 = 10,000 [A] _x000d_
odvoz na místo určení TDI _x000d_
Celkem 10 = 10,000</t>
  </si>
  <si>
    <t>(745+745)*0,125 = 186,250 [A] _x000d_
Celkem 186,25 = 186,250</t>
  </si>
  <si>
    <t>vozovka 6,4+6,4+30,5 = 43,300 [A] 43,3 = 43,300 [A]</t>
  </si>
  <si>
    <t>z pol. č. 12273A 70% 738,15*0,7 = 516,705 [A]</t>
  </si>
  <si>
    <t>T</t>
  </si>
  <si>
    <t>z pol. č. 12932 2559*0,5 = 1279,500 [A]_x000d_
z pol č. 12273A 70% 738,15*0,7 = 516,705 [B]</t>
  </si>
  <si>
    <t>((1330+1330)-(4,0+6,0+12,0+6,0+6,0+6,0+6,6))*0,5 = 1306,700 [A]</t>
  </si>
  <si>
    <t>(1,5+2,2)/2*0,5*798 = 738,150 [A]</t>
  </si>
  <si>
    <t>(0,7*738,15*20)+(0,3*738,15)*(5+5) = 12548,550 [A]</t>
  </si>
  <si>
    <t>197+354+433+376+456+208+79+254+202 = 2559,000 [A]</t>
  </si>
  <si>
    <t>1330*0,2 = 266,000 [A]</t>
  </si>
  <si>
    <t>1330*1,2 = 1596,000 [A]</t>
  </si>
  <si>
    <t>(1330+1330)-(4,0+6,0+12,0+6,0+6,0+6,0+6,6) = 2613,400 [A]</t>
  </si>
  <si>
    <t>798*2,2 = 1755,600 [A]</t>
  </si>
  <si>
    <t>0,2*(7928*1,02) = 1617,312 [A] _x000d_
Celkem 1617,312 = 1617,312</t>
  </si>
  <si>
    <t>7928 = 7928,000 [A]</t>
  </si>
  <si>
    <t>7928*1,02 = 8086,560 [A]</t>
  </si>
  <si>
    <t>vozovky 6,4+6,4 = 12,800 [A] _x000d_
sjezdy 6,0 = 6,000 [B] _x000d_
Mezisoučet = 18,800 [D] _x000d_
Celkem 18,8 = 18,800</t>
  </si>
  <si>
    <t>9113C1</t>
  </si>
  <si>
    <t>SVODIDLO OCEL SILNIČ JEDNOSTR, ÚROVEŇ ZADRŽ H2 - DODÁVKA A MONTÁŽ</t>
  </si>
  <si>
    <t>vlevo 180+(2*12) + 132+(2*12) = 360,000 [A] _x000d_
vpravo 95+(2*12) + 219+(2*12) = 362,000 [B] _x000d_
Mezisoučet = 722,000 [E] _x000d_
Celkem 722 = 722,000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</si>
  <si>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</si>
  <si>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předpoklad (1330+1330)-213)/50+1 54 = 54,000 [A] _x000d_
Celkem 54 = 54,000</t>
  </si>
  <si>
    <t>předpoklad 50% 27 = 27,000 [A] _x000d_
odvoz na místo určení TDI _x000d_
Celkem 27 = 27,000</t>
  </si>
  <si>
    <t>VODOROVNÉ DOPRAVNÍ ZNAČENÍ BARVOU HLADKÉ - DODÁVKA A POKLÁDKA</t>
  </si>
  <si>
    <t>(1330+1330)*0,125 = 332,500 [A] _x000d_
Celkem 332,5 = 332,500</t>
  </si>
  <si>
    <t>vozovka 6,4+6,4 = 12,800 [A] _x000d_
sjezdy 6,0 = 6,000 [B] _x000d_
Mezisoučet = 18,800 [C] _x000d_
Celkem 18,8 = 18,800</t>
  </si>
  <si>
    <t>919121</t>
  </si>
  <si>
    <t>ŘEZÁNÍ BETON KRYTU VOZOVEK TL DO 50MM</t>
  </si>
  <si>
    <t>sjezdy 6,0+6,0 = 12,000 [A]</t>
  </si>
  <si>
    <t>z pol. č. 12273A 70% 0,7*66,23 = 46,361 [A]</t>
  </si>
  <si>
    <t>z pol. č. 12932 575*0,5 = 287,500 [A]_x000d_
z pol. 12273A 70% 66,23*0,7 = 46,361 [B]_x000d_
Mezisoučet = 333,861 [C]</t>
  </si>
  <si>
    <t>((358+358)-(5,1+4,0+5,0+3,6+7,3+30,5+3,0+20,6+7,7+3,4))*0,5 = 312,900 [A]</t>
  </si>
  <si>
    <t xml:space="preserve">včetně vodorovné dopravy  a uložení na skládku</t>
  </si>
  <si>
    <t>(1,5+2,2)/2*0,5*71,6 = 66,230 [A]</t>
  </si>
  <si>
    <t>(0,7*66,23*20)+(0,3*66,23)*(5+5) = 1125,910 [A]</t>
  </si>
  <si>
    <t>13+83+32+24+36+31+81+16+150+29+63+17 = 575,000 [A]</t>
  </si>
  <si>
    <t>((358+358)-(5,1+4,0+5,0+3,6+7,3+30,5+3,0+20,6+7,7+3,4))*0,20*0,1 = 12,516 [A]</t>
  </si>
  <si>
    <t xml:space="preserve"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</si>
  <si>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((358+358)-(5,1+4,0+5,0+3,6+7,3+30,5+3,0+20,6+7,7+3,4))*1,2 = 750,960 [A]</t>
  </si>
  <si>
    <t>položka zahrnuje úpravu pláně včetně vyrovnání výškových rozdílů. Míru zhutnění určuje projekt.</t>
  </si>
  <si>
    <t>vč. dodání ornice</t>
  </si>
  <si>
    <t>((358+358)-(5,1+4,0+5,0+3,6+7,3+30,5+3,0+20,6+7,7+3,4))*1 = 625,800 [A]</t>
  </si>
  <si>
    <t xml:space="preserve">položka zahrnuje:  
nutné přemístění ornice z dočasných skládek vzdálených do 50m  
rozprostření ornice v předepsané tloušťce ve svahu přes 1:5  
vč. dodání ornice</t>
  </si>
  <si>
    <t>((358+358)-(5,1+4,0+5,0+3,6+7,3+30,5+3,0+20,6+7,7+3,4))*1,0 = 625,800 [A]</t>
  </si>
  <si>
    <t>Zahrnuje dodání předepsané travní směsi, její výsev na ornici, zalévání, první pokosení, to vše bez ohledu na sklon terénu</t>
  </si>
  <si>
    <t>2,31*71,6 = 165,396 [A]</t>
  </si>
  <si>
    <t>4</t>
  </si>
  <si>
    <t>Vodorovné konstrukce</t>
  </si>
  <si>
    <t>465512</t>
  </si>
  <si>
    <t>DLAŽBY Z LOMOVÉHO KAMENE NA MC</t>
  </si>
  <si>
    <t>včetně betonového lože tl. 100 mm</t>
  </si>
  <si>
    <t>vlevo 3,7*1,5*0,4 = 2,220 [A]_x000d_
vlevo 2,6*1,5*0,4 = 1,560 [B]_x000d_
Mezisoučet = 3,780 [C]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</si>
  <si>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</si>
  <si>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 xml:space="preserve">- dodání kameniva předepsané kvality a zrnitosti  
- rozprostření a zhutnění vrstvy v předepsané tloušťce  
- zřízení vrstvy bez rozlišení šířky, pokládání vrstvy po etapách  
- nezahrnuje postřiky, nátěry</t>
  </si>
  <si>
    <t xml:space="preserve">Rozfrézování a recyklace vrstev technologií recyklace za studena dle TP 208 "Recyklace konstrukčních vrstev netuhých vozovek za studena". 
Daná recyklace bude provedena s doplněním drobným drceným kamenivem s přídavkem cementu a asfaltové emulze dle TP 208.  
RS CA 0/32 (na místě), tl. 120 - 250 mm, vč. rozfrézování, reprofilace a přehrnutí profilu, vč. průkazních zkoušek. 
Dávkování pojiv bude určeno na základě PRŮKAZNÍCH ZKOUŠEK včetně provedení vyrovnávky příčného a podelného sklonu do předepsaných profilů, vč. zhutnění. 
Tloušťka vrstvy dle TP 208  120 - 250 mm</t>
  </si>
  <si>
    <t>vozovka 2136*0,2 = 427,200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</si>
  <si>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</si>
  <si>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Bude využit recyklovaný materiál ze stavby nebo ze skládky investora. 
Investor provede max. naložení</t>
  </si>
  <si>
    <t>((358+358)-(5,1+4,0+5,0+3,6+7,3+30,5+3,0+20,6+7,7+3,4))*0,1 = 62,580 [A]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</si>
  <si>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</si>
  <si>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vozovka 2136 = 2136,000 [A]_x000d_
křižovatky (30,5+20,6)*3 = 153,300 [B]_x000d_
Mezisoučet = 2289,300 [C]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</si>
  <si>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</si>
  <si>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ASFALTOVÝ BETON PRO OBRUSNÉ VRSTVY ACO 11+, 11S TL. 40MM</t>
  </si>
  <si>
    <t>ACO 11+ 50/70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</si>
  <si>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</si>
  <si>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2136*1,02 = 2178,720 [A]</t>
  </si>
  <si>
    <t>z pol. č. 919111 57,5 = 57,500 [A]</t>
  </si>
  <si>
    <t>(358+358)/50+1 16 = 16,000 [A]</t>
  </si>
  <si>
    <t xml:space="preserve">položka zahrnuje:  
- dodání a osazení sloupku včetně nutných zemních prací  
- vnitrostaveništní a mimostaveništní doprava  
- odrazky plastové nebo z retroreflexní fólie</t>
  </si>
  <si>
    <t>předpoklad 50% 8 = 8,000 [A] 8 = 8,000 [A]_x000d_
odvoz na místo určení TDI</t>
  </si>
  <si>
    <t>položka zahrnuje demontáž stávajícího sloupku, jeho odvoz do skladu nebo na skládku</t>
  </si>
  <si>
    <t>(358+358)*0,125 = 89,500 [A]</t>
  </si>
  <si>
    <t xml:space="preserve">položka zahrnuje:  
- dodání a pokládku nátěrového materiálu (měří se pouze natíraná plocha)  
- předznačení a reflexní úpravu</t>
  </si>
  <si>
    <t>sjezdy 30,5+3,0+20,6+3,4 = 57,500 [A]</t>
  </si>
  <si>
    <t>položka zahrnuje řezání vozovkové vrstvy v předepsané tloušťce, včetně spotřeby vody</t>
  </si>
  <si>
    <t>Z POL. 12273A 70% 504,588*0,7 = 353,212 [A]</t>
  </si>
  <si>
    <t>z pol 12273A 70% 504,588*0,7 = 353,212 [A]_x000d_
z pol. 12932 1743*0,5 = 871,500 [B]_x000d_
Mezisoučet = 1224,712 [C]</t>
  </si>
  <si>
    <t>((1091+1091)-(3,17+15,7+7,5+6,1+13,0+5,4+7,3+11,3))*0,5 = 1056,265 [A]</t>
  </si>
  <si>
    <t>(1,5+2,2)/2*0,5*545,5 = 504,588 [A]</t>
  </si>
  <si>
    <t>(0,7*504,588*20)+(0,3*504,588)*(5+5) = 8577,996 [A]</t>
  </si>
  <si>
    <t>106+125+67+214+126+392+89+280+344 = 1743,000 [A]</t>
  </si>
  <si>
    <t>1091*0,2 = 218,200 [A]</t>
  </si>
  <si>
    <t>1091*1,5 = 1636,500 [A]</t>
  </si>
  <si>
    <t>((1091+1091)-(3,17+15,7+7,5+6,1+13,0+5,4+7,3+11,3))*1,0 = 2112,530 [A]</t>
  </si>
  <si>
    <t>28997D</t>
  </si>
  <si>
    <t>OPLÁŠTĚNÍ (ZPEVNĚNÍ) Z GEOTEXTILIE DO 400G/M2</t>
  </si>
  <si>
    <t>2,2*545,5 = 1200,100 [A]</t>
  </si>
  <si>
    <t>6564*0,2 = 1312,800 [A]</t>
  </si>
  <si>
    <t>vozovka 6564 = 6564,000 [A]_x000d_
křižovatky (15,7+13+11,3)*2 = 80,000 [B]_x000d_
Mezisoučet = 6644,000 [C]</t>
  </si>
  <si>
    <t>vozovka 6564 = 6564,000 [A]_x000d_
křižovatky (15,7+13,0+11,3)*2 = 80,000 [B]_x000d_
Mezisoučet = 6644,000 [C]</t>
  </si>
  <si>
    <t>6564*1,02 = 6695,280 [A]</t>
  </si>
  <si>
    <t>vozovka 6,4+6,4 = 12,800 [A]_x000d_
sjezdy 15,7+7,5+5,4+7,3+11,3 = 47,200 [B]_x000d_
Mezisoučet = 60,000 [C]</t>
  </si>
  <si>
    <t xml:space="preserve">položka zahrnuje:  
- dodávku předepsaného materiálu  
- vyčištění a výplň spar tímto materiálem</t>
  </si>
  <si>
    <t>vlevo 50+(2*12) = 74,000 [A]_x000d_
vpravo 123+(2*12) = 147,000 [B]_x000d_
Mezisoučet = 221,000 [C]</t>
  </si>
  <si>
    <t xml:space="preserve"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</si>
  <si>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(1091+1091)/50+1 45 = 45,000 [A]</t>
  </si>
  <si>
    <t>50% 22 22 = 22,000 [A]_x000d_
odvoz na skládku dle TDI _x000d_
Mezisoučet = 22,000 [C]</t>
  </si>
  <si>
    <t>(1091+1091)*0,125 = 272,750 [A]</t>
  </si>
  <si>
    <t>z pol. č. 12273A 70% 69,005*0,7 = 48,304 [A]</t>
  </si>
  <si>
    <t>z pol. č. 12273A 70% 69,005*0,7 = 48,304 [A]_x000d_
z pol. č. 12932 1358*0,5 = 679,000 [B]_x000d_
Mezisoučet = 727,304 [C]</t>
  </si>
  <si>
    <t>((745+745)-(28,0+11,10+4,0+8,4+12,50+7,8+7,1))*0,5 = 705,550 [A]</t>
  </si>
  <si>
    <t>(1,5+2,2)/2*0,5*74,6 = 69,005 [A]</t>
  </si>
  <si>
    <t>(0,7*69,005*20)+(0,3*69,005)*(5+5) = 1173,085 [A]</t>
  </si>
  <si>
    <t>66+127+331+198+398+80+54+104 = 1358,000 [A]</t>
  </si>
  <si>
    <t>((746+746)-(28+11,1+4,0+8,4+12,50+7,8+7,1))*0,2 = 282,620 [A]</t>
  </si>
  <si>
    <t>746*1,2 = 895,200 [A]</t>
  </si>
  <si>
    <t>((746+746)-(28+11,1+4,0+8,4+12,50+7,8+7,1))*1,0 = 1413,100 [A]</t>
  </si>
  <si>
    <t>2,2*74,6 = 164,120 [A]</t>
  </si>
  <si>
    <t>4564,0*1,02*0,2 = 931,056 [A]</t>
  </si>
  <si>
    <t>((746+746)-(28,0+11,1+4,0+8,4+12,5+7,8+7,1))*0,5 = 706,550 [A]</t>
  </si>
  <si>
    <t>4564 = 4564,000 [A]</t>
  </si>
  <si>
    <t>4564*1,02 = 4655,280 [A]</t>
  </si>
  <si>
    <t>vozovka 6,4+6,4 = 12,800 [A]_x000d_
sjezdy 28+12,5+7,1 = 47,600 [B]_x000d_
Mezisoučet = 60,400 [C]</t>
  </si>
  <si>
    <t>(746+746)/50+1 31 = 31,000 [A]</t>
  </si>
  <si>
    <t>odhad 15 15 = 15,000 [A]_x000d_
odvoz na skládku dle TDI _x000d_
Mezisoučet = 15,000 [C]</t>
  </si>
  <si>
    <t>(746+746)*0,15 = 223,800 [A]</t>
  </si>
  <si>
    <t>014102.3</t>
  </si>
  <si>
    <t>POPLATKY ZA SKLÁDKU - vozovkové souvrství 2200kg/m3</t>
  </si>
  <si>
    <t xml:space="preserve">obj.hm. 2,2t/m3   pol.č.113438: 10,76*2,2 t/m3= 23,68 _x000d_
Celkem 23,67 = 23,670</t>
  </si>
  <si>
    <t>014102.4</t>
  </si>
  <si>
    <t>POPLATKY ZA SKLÁDKU - kamenivo, zemina 2000kg/m3</t>
  </si>
  <si>
    <t>objemová hmotnost 2,0t/m3 _x000d_
odkop z pol.č.122738 21,07*2,0 = 42,14 [B] _x000d_
pročištění příkopů pol.č.12933 66,9*0,5*2,0 = 66,9 [C] _x000d_
zemní drny pol.č.11130 67,92*0,15*0,5*2,0 = 10,188 [D] _x000d_
Mezisoučet = 119,228 [E] _x000d_
Celkem 164,53 = 164,530</t>
  </si>
  <si>
    <t>014211</t>
  </si>
  <si>
    <t>POPLATKY ZA ZEMNÍK - ORNICE</t>
  </si>
  <si>
    <t>pro ohumusování z pol.č.18222 42,24*0,15 = 6,336 [A] _x000d_
Celkem 6,336 = 6,336</t>
  </si>
  <si>
    <t>Položka zahrnuje:
- veškeré poplatky majiteli zemníku související s nákupem zeminy (nikoliv s otvírkou zemníku)
Položka nezahrnuje:
- x</t>
  </si>
  <si>
    <t>SEJMUTÍ DRNU</t>
  </si>
  <si>
    <t>planimetováno ze situace (43,67m2+12,93m2)* koef.sklonu1,2 = 67,920 [A] _x000d_
Celkem 67,92 = 67,920</t>
  </si>
  <si>
    <t>113438</t>
  </si>
  <si>
    <t>ODSTRAN KRYTU ZPEVNĚNÝCH PLOCH S ASFALT POJIVEM VČET PODKLADU, ODVOZ DO 20KM</t>
  </si>
  <si>
    <t>pro opravu peopustku dl.voz.5,0m*šíře voz.6,15m*tl.0,35m=10,76 10,76 = 10,760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</si>
  <si>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</si>
  <si>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122738</t>
  </si>
  <si>
    <t>ODKOPÁVKY A PROKOPÁVKY OBECNÉ TŘ. I, ODVOZ DO 20KM</t>
  </si>
  <si>
    <t>příčný řez x střední dl.propustku 2,15*9,8m = 21,07 [A] _x000d_
Celkem 21,07 = 21,070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</si>
  <si>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</si>
  <si>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12573B</t>
  </si>
  <si>
    <t>VYKOPÁVKY ZE ZEMNÍKŮ A SKLÁDEK TŘ. I - DOPRAVA</t>
  </si>
  <si>
    <t>pol.č.18222 42,24*0,15 = 6,336 [A]</t>
  </si>
  <si>
    <t>nové pročištění příkopů-reprofila 21,40+45,5 = 66,900 [A] _x000d_
Celkem 66,9 = 66,900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</si>
  <si>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</si>
  <si>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17581</t>
  </si>
  <si>
    <t>OBSYP POTRUBÍ A OBJEKTŮ Z NAKUPOVANÝCH MATERIÁLŮ</t>
  </si>
  <si>
    <t>obsyp trouby hutněný po vrstvách materiál dle ČSN 73 6133 plocha 0,95m2* stř.dl.9,8 = 9,310 [A] _x000d_
Celkem 9,31 = 9,310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</si>
  <si>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</si>
  <si>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 xml:space="preserve">pod troubou  š.1,0m*(dl.10,2m+dl.dlaž.0,5m) = 10,700 [A] _x000d_
Mezisoučet 10,7 = 10,700 [A]</t>
  </si>
  <si>
    <t>18222</t>
  </si>
  <si>
    <t>ROZPROSTŘENÍ ORNICE VE SVAHU V TL DO 0,15M</t>
  </si>
  <si>
    <t>planimetr ze situace 35,2*1,2 = 42,240 [A] _x000d_
 42,24 = 42,240 [A]</t>
  </si>
  <si>
    <t>bez prvního pokosení, výměra z pol.č.18222 42,24 = 42,240 [A] _x000d_
 42,24 = 42,240 [A]</t>
  </si>
  <si>
    <t>272314</t>
  </si>
  <si>
    <t>ZÁKLADY Z PROSTÉHO BETONU DO C25/30</t>
  </si>
  <si>
    <t xml:space="preserve">zajišť.práh (výška0,6m*šíře0,4m*dl.1,77m*počet2)+(dl.2,1m*síře 0,4m* výška 0,6m) = 1,354 [A] _x000d_
podkladní bet.kce   počet 2* plocha 0,72m2* dl.2,8m = 4,032 [B] _x000d_
Mezisoučet = 5,386 [C] _x000d_
Mezisoučet 5,386 = 5,386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</si>
  <si>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</si>
  <si>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</si>
  <si>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</si>
  <si>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pod troubou šíře1,0m*dl.6,6m*tl.0,15m = 0,990 [A] _x000d_
pod podkla.bet.kce tl.0,1m*šíře 1,1m*počet 2* dl.2,8m+šíře0,5m*dl.2,8m*tl.0,1m*počet 2 = 0,896 [B] _x000d_
Mezisoučet = 1,886 [C] _x000d_
Celkem 1,886 = 1,886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</si>
  <si>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</si>
  <si>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451314</t>
  </si>
  <si>
    <t>PODKLADNÍ A VÝPLŇOVÉ VRSTVY Z PROSTÉHO BETONU C25/30</t>
  </si>
  <si>
    <t xml:space="preserve">pod bet.troubou dl.6,6m*tl.0,15m*šíře1,2m = 1,188 [A] _x000d_
podkladní prahy trub objem  0,02m3*počet 10 = 0,200 [B] _x000d_
Mezisoučet 1,188+0,2 = 1,388 [C]</t>
  </si>
  <si>
    <t>dlažba na vtoku a výtoku (šíře 2,01m*dl.2,0m*tl.0,3m)+(šíře 3,1m*dl. 1,9m* tl.0,3m) = 2,973 [A] _x000d_
dlažba kolem seříz. trouba vtok, výtok (plocha1,75m2*tl.0,3m* koef .skl.1,2)+(plocha 2,06m2*koef.1,2*tl.0,3m) = 1,372 [B] _x000d_
Mezisoučet = 4,345 [C] _x000d_
Celkem 4,345 = 4,345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</si>
  <si>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</si>
  <si>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899574</t>
  </si>
  <si>
    <t>OBETONOVÁNÍ POTRUBÍ ZE ŽELEZOBETONU DO C25/30 VČETNĚ VÝZTUŽE</t>
  </si>
  <si>
    <t>obetonov. trouby, planimetr z řezu 0,39*9,8 = 3,822 [A] _x000d_
sedlové lože, planimetr. z řezu 0,28*10,2 = 2,856 [B] _x000d_
Mezisoučet 3,822+2,856 = 6,678 [C]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</si>
  <si>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</si>
  <si>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9183D2</t>
  </si>
  <si>
    <t>PROPUSTY Z TRUB DN 600MM ŽELEZOBETONOVÝCH</t>
  </si>
  <si>
    <t>10,2+0,5 = 10,700 [A] _x000d_
Celkem 10,7 = 10,700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</si>
  <si>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</si>
  <si>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014102.1</t>
  </si>
  <si>
    <t>POPLATKY ZA SKLÁDKU - ŽB, kámen 2400kg/m3</t>
  </si>
  <si>
    <t>obj.hm.2,4t/m3 pol.č.967158 (5,1m3)*2,4t/m3+(dl.14,5m*((obvod tr.(0,6+0,1)/2*3,14*2)*tl.0,25)*2,4 = 31,36 _x000d_
Celkem 31,36 = 31,360</t>
  </si>
  <si>
    <t xml:space="preserve">obj.hm. 2,2t/m3   pol.č.113438: 5,381*2,2 t/m3= 11,838 [B] _x000d_
Celkem 11,838 = 11,838</t>
  </si>
  <si>
    <t>obj.hm.2,0t/m3 -odkop pol.č.29,0*2,0 t/m3= 58,000 [B] _x000d_
obj.hm.2,0t/m3 -pročišť. příkop pol.č.12932 20,0*0,5*2,0 = 20[C] _x000d_
obj.hm.2,0t/m3 - drn pol.č.11130 132,0*tl.0,15m*0,5*2,0t/m3 = 19,800 [D] _x000d_
Mezisoučet = 111,800 [E] _x000d_
Celkem 111,8 = 111,800</t>
  </si>
  <si>
    <t>pro ohumusování z pol.č.18222 tl.0,15m*18,2 = 2,730 [A] _x000d_
Celkem 2,73 = 2,730</t>
  </si>
  <si>
    <t>odstranění přerostlé vegetace (svahy vtok 6,5m+svahy výtok 6,7m)*šíře 10m = 132,000 [C] _x000d_
Celkem 132 = 132,000</t>
  </si>
  <si>
    <t>11201</t>
  </si>
  <si>
    <t>KÁCENÍ STROMŮ D KMENE DO 0,5M S ODSTRANĚNÍM PAŘEZŮ</t>
  </si>
  <si>
    <t>včetně dopravy</t>
  </si>
  <si>
    <t>odstranění náletů 3 = 3,000 [B] _x000d_
Celkem 3 = 3,000</t>
  </si>
  <si>
    <t xml:space="preserve"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  
včetně dopravy</t>
  </si>
  <si>
    <t>pro opravu propustku 2,5*6,15*0,35 = 5,381 [B] _x000d_
Celkem 5,381 = 5,381</t>
  </si>
  <si>
    <t>výkop pro propustek plocha 2,4m2* dl.14,5m = 34,8B] _x000d_
Celkem 34,8 = 34,800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</si>
  <si>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</si>
  <si>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125738</t>
  </si>
  <si>
    <t>VYKOPÁVKY ZE ZEMNÍKŮ A SKLÁDEK TŘ. I, ODVOZ DO 20KM</t>
  </si>
  <si>
    <t>pol.č.18222 18,2*0,15=2,73 _x000d_
Celkem 2,73 = 2,730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</si>
  <si>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</si>
  <si>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5m na každou stranu od vtoku a výtoku 4*5,0= 20,000 [B] _x000d_
Celkem 20 = 20,000</t>
  </si>
  <si>
    <t>obsyp trouby plocha 2,0m2* dl.13,6m = 27,200 [B] _x000d_
Celkem 27,2 = 27,200</t>
  </si>
  <si>
    <t>pod dlaž. rovině dl.2,0m*šíře2,6m = 5,200 [B] _x000d_
pod troubou šíře1,0m*dl.14,5m = 14,500 [C] _x000d_
Mezisoučet = 19,7 [E] _x000d_
Celkem 19,7 = 19,700</t>
  </si>
  <si>
    <t>plocha 2,6m2*3,5 m2* koef.skl.2 = 18,200 [A] _x000d_
Celkem 18,2 = 18,200</t>
  </si>
  <si>
    <t>bez prvního pokosení, plocha okolo vtok/výtok 2,6m2*3,5m2*koe.skl. 2 = 18,200 [A] _x000d_
Celkem 18,2 = 18,200</t>
  </si>
  <si>
    <t>zajišť.práh (výška 0,6m+ šíře0,4m*dl.2,6m)+(pl.1,2m2*šíře0,4m) = 1,1 [B] _x000d_
podkl.bet.kce 1,05*2,0*2 = 4,2 [C] _x000d_
Mezisoučet = 5,3 [D] _x000d_
Celkem 5,3 = 5,300_x000d_
Celkové množství = 5,300</t>
  </si>
  <si>
    <t xml:space="preserve">pod toubou  šíře1,0m*tl.0,15m*dl.9,0m = 1,350 [B] _x000d_
pod beton.dlažba v rovině šíře2,0m*dl.2,6m*tl.0,1m= 0,520 [C] _x000d_
podkla.bet.kce dl.2,6m*tl.0,1m*šíře2,0m*počet2+(šíře0,5m*dl.2,6m*tl.0,1m*počet 2) = 1,300 [D] _x000d_
Mezisoučet = 3,170 [E] _x000d_
Celkem 3,17 = 3,170</t>
  </si>
  <si>
    <t xml:space="preserve">položka zahrnuje dodávku předepsaného kameniva, mimostaveništní a vnitrostaveništní dopravu a jeho uložení  
není-li v zadávací dokumentaci uvedeno jinak, jedná se o nakupovaný materiál</t>
  </si>
  <si>
    <t>pod troubou tl.0,15m*š.1,18m*dl.14,5m = 2,567 [B] + podkladní prahy trub plocha 0,02m3*počet 8 = 0,160 [c] _x000d_
Celkem 2,727 = 2,727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</si>
  <si>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</si>
  <si>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dlažba vtok a výtok (š.2,0m*dl.2,6m)*tl.0,3m+(š.1,6m*dl.2,6m)*tl.0,3m = 2,808 [B] _x000d_
dlažba kolem seříznuté trouby plocha3,35m2*počet 2*tl.0,3m- otvory(0,3*0,3*3,14*2*0,3) = 1,840 [C] _x000d_
Mezisoučet = 4,648 [D] _x000d_
Celkem 4,648 = 4,648</t>
  </si>
  <si>
    <t>sedlové lože plocha0,28m2*dl.14,5m = 4,060 _x000d_
obetonání trouby plocha 0,38m2*dl.14,5m=5,51 _x000d_
Celkem 4,06+5,51 = 9,570</t>
  </si>
  <si>
    <t>délka:14,5m _x000d_
Celkem 14,5 = 14,500</t>
  </si>
  <si>
    <t xml:space="preserve"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</si>
  <si>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</si>
  <si>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</si>
  <si>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14,5 = 14,500 [A] _x000d_
Celkem 14,5 = 14,500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</si>
  <si>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</si>
  <si>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967158</t>
  </si>
  <si>
    <t>VYBOURÁNÍ ČÁSTÍ KONSTRUKCÍ BETON S ODVOZEM DO 20KM</t>
  </si>
  <si>
    <t>čela se základem (š.0,5m*dl.2,0m*hl.1,5m)+(dl.3,0m*š.0,8m*hl.1,5m) = 5,100 [A] _x000d_
Celkem 5,1 = 5,100</t>
  </si>
  <si>
    <t xml:space="preserve"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</si>
  <si>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obj.hm.2,4t/m3 ((dl.pasport 27,0 m* plocha 1,0m2)+ pol.č.967158:10,28m3)*2,4t/m3+(tl.0,15m* dl.pasport 27,0m* šíře1,0m) = 93,522 [B] _x000d_
Celkem 93,522 = 93,522</t>
  </si>
  <si>
    <t xml:space="preserve">obj.hm. 2,2t/m3   pol.č.113438: 17,2*2,2 t/m3= 37,840 [B] _x000d_
Celkem 37,84 = 37,840</t>
  </si>
  <si>
    <t>obj.hm.2,0t/m3 -odkop pol.č.122738: 553,5*2,0t/m3 = 1107,000 [B] _x000d_
obj.hm.2,0t/m3 -drn pol.č.11130:140,0*tl.0,15m*šíře0,5m*2,0t/m3 = 21,000 [C] _x000d_
Mezisoučet = 1128,000 [D] _x000d_
Celkem 1128 = 1128,000</t>
  </si>
  <si>
    <t>pro ohumusování z pol.č.18222 79,2*0,15 = 11,880 [A] _x000d_
Celkem 11,88 = 11,880</t>
  </si>
  <si>
    <t>015340</t>
  </si>
  <si>
    <t xml:space="preserve">POPLATKY ZA LIKVIDACI ODPADŮ NEKONTAMINOVANÝCH - 02 01 03  PAŘEZY</t>
  </si>
  <si>
    <t xml:space="preserve">odstraněné pařezy: počet 5* plocha (0,25*0,25*3,14) * výška 1,25m =1,23m3 _x000d_
počet 1*plocha(0,45*0,45*3,14) *výška 1,25m= 0,80 m3 _x000d_
objem. hmotnost  0,6t/m3 : (1,23+0,8) *0,6 = 1,218t 1,218 = 1,218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</si>
  <si>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</si>
  <si>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02943</t>
  </si>
  <si>
    <t>OSTATNÍ POŽADAVKY - VYPRACOVÁNÍ RDS</t>
  </si>
  <si>
    <t>Položka zahrnuje:
- veškeré náklady spojené s objednatelem požadovanými pracemi
Položka nezahrnuje:
- x</t>
  </si>
  <si>
    <t>odstranění přerostlé vegetace, (svahy vtok7,0m+svahy výtok7,0m)*šíře10m= 140,000 [C] _x000d_
Celkem 140 = 140,000</t>
  </si>
  <si>
    <t>11221</t>
  </si>
  <si>
    <t>ODSTRANĚNÍ PAŘEZŮ D DO 0,5M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</si>
  <si>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</si>
  <si>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</t>
  </si>
  <si>
    <t>ODSTRANĚNÍ PAŘEZŮ D DO 0,9M</t>
  </si>
  <si>
    <t>pro opravu propustku (dl.voz.5,0+3,0m)*šíře voz. 6,15m* tl.0,35m = 17,22 [B] _x000d_
Celkem 17,22 = 17,220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</si>
  <si>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</si>
  <si>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11526</t>
  </si>
  <si>
    <t>PŘEVEDENÍ VODY POTRUBÍM DN 800 NEBO ŽLABY R.O. DO 2,8M</t>
  </si>
  <si>
    <t>dl.pasport 27,0m+ dl.vtok/výtok 2,0m= 29,000 [A] _x000d_
Celkem 29 = 29,000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</si>
  <si>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</si>
  <si>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 xml:space="preserve">výkop pro propustek:  střední plocha odkopu 15,0 m2* dl.pasport 27,0m = 405,000 [B] _x000d_
výkop pro převedení vod: střední plocha odkopu pro převedení vod 5,5m2* dl.pasport 27,0m = 148,500 [C] _x000d_
Mezisoučet = 553,500 [D] _x000d_
Celkem 553,5 = 553,500</t>
  </si>
  <si>
    <t>pol.č. 18222 79,2*0,15=11,88 _x000d_
Celkem 11,88 = 11,880</t>
  </si>
  <si>
    <t>obsyp trouby (15,0+5,5)*27,0 = 553,500 [B] viz pol.č.122738 _x000d_
Celkem 553,5 = 553,500</t>
  </si>
  <si>
    <t xml:space="preserve">pod dlaž. rovině vtok/výtok  dl.2,0m * šíře 0,5m* počet 2 = 2,000 [B] _x000d_
pod troubou šíře 4,8 m* dl.pasport 27,0m = 129,600 [C] _x000d_
Mezisoučet = 168,500 [E] _x000d_
Celkem 168,5 = 168,500</t>
  </si>
  <si>
    <t>(dl.svah3,9m* šíře 8,0m )+(dl.svah6,0 m* šíře 8,0m) = 79,200 [A] _x000d_
Celkem 79,2 = 79,200</t>
  </si>
  <si>
    <t xml:space="preserve">bez prvního pokosení, pol.č.18222:  79,2 = 79,200 [A] _x000d_
Celkem 79,2 = 79,200</t>
  </si>
  <si>
    <t>21461</t>
  </si>
  <si>
    <t>SEPARAČNÍ GEOTEXTILIE</t>
  </si>
  <si>
    <t>ochrana čel propustku: plocha na čele (líc 2,3m2+ rub 1,4m2)*dl.čela5,5m* počet 2 = 40,700 [B] _x000d_
Celkem 40,7 = 40,700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</si>
  <si>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</si>
  <si>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základ.bet.kce: šíře 1,25m* střed. výška 0,8 m* dl. čela 5,5m * počet 2 = 11,000 [C] _x000d_
zajišť.zákl.prah: výška 0,6 m * šíře 0,4m * dl.5,0 m * počet 2 = 2,400 [D] _x000d_
Mezisoučet = 13,400 [E] _x000d_
Celkem 13,4 = 13,400</t>
  </si>
  <si>
    <t>3</t>
  </si>
  <si>
    <t>Svislé konstrukce</t>
  </si>
  <si>
    <t>317325</t>
  </si>
  <si>
    <t>ŘÍMSY ZE ŽELEZOBETONU DO C30/37 (B37)</t>
  </si>
  <si>
    <t>římsa propustku pro uchuc. zábradlí: plocha římsy 0,125m2*dl.5,5m * počet 2 = 1,375 [B] _x000d_
Celkem 1,375 = 1,375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</si>
  <si>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</si>
  <si>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pod čely: šíře1,45 m* dl.5,4m* tl.0,1m* počet 2 = 1,566 [B] _x000d_
pod troubou: šíře 1,82m * tl.0,15m * dl.pasport 27,0 = 7,371 [C] _x000d_
pod převod trub: šíře 1,0 m* dl.pasport 27,0 m* tl.0,15 m = 4,050 [D] _x000d_
podkladní prahy trub: objem 0,05m3* počet 22 = 1,100 [A] _x000d_
Mezisoučet 1,566+7,371+4,05+1,1 = 14,087 [A]</t>
  </si>
  <si>
    <t>pod troubou: šíře 1,82 m* tl. 0 ,15m * dl.pasport 27,0m = 7,371 [B] _x000d_
pod beton.dlažba v rovině: dl.na vtok/výtok 2,0m * tl.0,1 m* šíře 0,5 m* počet 2 = 0,200 [C] _x000d_
Mezisoučet = 7,571 [E] _x000d_
Celkem 7,571 = 7,571</t>
  </si>
  <si>
    <t>dlažba vtok a výtok:dl.5,0m* šíře 2,0m* počet 2* tl.0,3m = 6,000 [B] _x000d_
Mezisoučet = 6,000 [D] _x000d_
Celkem 6 = 6,000</t>
  </si>
  <si>
    <t>7</t>
  </si>
  <si>
    <t>Přidružená stavební výroba</t>
  </si>
  <si>
    <t>711111</t>
  </si>
  <si>
    <t>IZOLACE BĚŽNÝCH KONSTRUKCÍ PROTI ZEMNÍ VLHKOSTI ASFALTOVÝMI NÁTĚRY</t>
  </si>
  <si>
    <t>ochrana čel propustku (rub 2,3 m+líc1,4m)* dl.5,5* počet čel 2* počet proved. 2 = 81,400 [B] _x000d_
Celkem 81,4 = 81,400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</si>
  <si>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</si>
  <si>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711502</t>
  </si>
  <si>
    <t>OCHRANA IZOLACE NA POVRCHU ASFALTOVÝMI PÁSY</t>
  </si>
  <si>
    <t>ochrana čel propustku (rub 2,3m+líc1,4 m)*dl.5,5m* počet čel 2 = 40,700 [B] _x000d_
Celkem 40,7 = 40,700</t>
  </si>
  <si>
    <t>Položka zahrnuje:
- dodání předepsaného ochranného materiálu
- zřízení ochrany izolace
Položka nezahrnuje:
- x</t>
  </si>
  <si>
    <t>obeton. trouby: plocha obet. 0,69m2 * dl.pasport 27,0m = 18,630 [C] +sedlové lože: plocha 0,21m2* dl.pasport 27,0 m = 5,670 [B] _x000d_
Celkem 24,3 = 24,300</t>
  </si>
  <si>
    <t>9112A1</t>
  </si>
  <si>
    <t>ZÁBRADLÍ MOSTNÍ S VODOR MADLY - DODÁVKA A MONTÁŽ</t>
  </si>
  <si>
    <t>zábradlí propustků uchyc. do říms, výška 1,1m, kompozit dl.4,85m*2 kus = 9,700 [B] _x000d_
Celkem 9,7 = 9,700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</si>
  <si>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</si>
  <si>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9181F</t>
  </si>
  <si>
    <t>ČELA PROPUSTU Z TRUB DN DO 1000MM Z BETONU</t>
  </si>
  <si>
    <t>C 25/30, čela vtok výtok 2 = 2,000 [B] _x000d_
Celkem 2 = 2,000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</si>
  <si>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</si>
  <si>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9183F2</t>
  </si>
  <si>
    <t>PROPUSTY Z TRUB DN 1000MM ŽELEZOBETONOVÝCH</t>
  </si>
  <si>
    <t>dl.pasport 27 m = 27,000 [A] _x000d_
Celkem 27 = 27,000</t>
  </si>
  <si>
    <t>966371</t>
  </si>
  <si>
    <t>BOURÁNÍ PROPUSTŮ Z TRUB DN DO 1000MM</t>
  </si>
  <si>
    <t xml:space="preserve">dl.pasport  27,0 m = 27,000 [A] _x000d_
Celkem 27 = 27,000</t>
  </si>
  <si>
    <t>čela vtok a výtok (šíře 3m* tl.0,8m* výška1,2m)+(šíře 2,5m* tl.0,8m* výška 1,5 m) = 5,880 [B] _x000d_
základ pod čely (šíře 0,8 m* dl.3,0m* hl.1,0m)+(šíře 0,8m* dl.2,5m* hl.1,0m) = 4,400 [C] _x000d_
Mezisoučet = 10,280 [D] _x000d_
Celkem 10,28 = 10,280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</si>
  <si>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</si>
  <si>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obj.hm.2,4t/m3 (obv.kruh(3,14*2*0,225)*tl.0,1m*dl.11m+pol.č.967158  1,68*2,4 t/m3= 7,762 [B] _x000d_
Celkem 7,762 = 7,762</t>
  </si>
  <si>
    <t xml:space="preserve">obj.hm. 2,2t/m3  polč.113438  5,812*2,2t/m3 = 12,786 [B] _x000d_
Celkem 12,786 = 12,786</t>
  </si>
  <si>
    <t>obj.hm.2,0t/m3 - odkop pol č.122738 30,25*2,0t/m3 = 60,500 [B] _x000d_
obj.hm. 2,0t/m3 - pročišť.příkop pol.č.12932 20,0*0,5m3*2,0t/m3 = 20,000 [C] _x000d_
obj.hm. 2,0t/m3 - drn pol.č.11130 28,75m2*tl.0,15m*0,5*2,0t/m3 = 4,313 [D] _x000d_
Mezisoučet = 84.813[E] _x000d_
Celkem 84,813 = 84,813</t>
  </si>
  <si>
    <t>pro ohumusování z pol.č.18222 5,805*0,15 = 0,871 [A] _x000d_
Celkem 0,871 = 0,871</t>
  </si>
  <si>
    <t>dl.svahů vtok/výtok(5,7+5,8)*šíře2,5m = 28,750 [A] _x000d_
Celkem 28,75 = 28,750</t>
  </si>
  <si>
    <t>pro opravu propustku š.voz..6,15m*dl.2,7m*tl.0,35m = 5,812 [B] _x000d_
Celkem 5,812 = 5,812</t>
  </si>
  <si>
    <t>výkop propustku plocha 2,75m2* dl.11,0m = 30,250 [B] _x000d_
Celkem 30,25 = 30,250</t>
  </si>
  <si>
    <t>pol.č.18222 5,805*0,15=0,870 _x000d_
Celkem 0,875 = 0,875</t>
  </si>
  <si>
    <t>5m na kařdou stranu od vtoku a výtoku 4x5,0m = 20,000 [B] _x000d_
Celkem 20 = 20,000</t>
  </si>
  <si>
    <t xml:space="preserve">obsyp trouby  plocha1,45m2*dl.11,0m = 15,950 [B] _x000d_
Celkem 15,95 = 15,950</t>
  </si>
  <si>
    <t>pod dlaž.v rovině š.2,5m*dl.2m = 5,000 [B] _x000d_
pod troubou š.0,8m*dl.11,0m = 8,800 [C] _x000d_
Mezisoučet = 13,8 [E] _x000d_
Celkem 13,8 = 13,800</t>
  </si>
  <si>
    <t>svah vtok 2,15m*š.2,7m = 5,805 [A] _x000d_
Celkem 5,805 = 5,805</t>
  </si>
  <si>
    <t>bez prvního pokosení, pol.č.18222 5,805 = 5,805 [A] _x000d_
Celkem 5,805 = 5,805</t>
  </si>
  <si>
    <t>27157</t>
  </si>
  <si>
    <t>POLŠTÁŘE POD ZÁKLADY Z KAMENIVA TĚŽENÉHO</t>
  </si>
  <si>
    <t>pod troubou šíře0,8m*dl.11,0m*tl.0,1m = 0,880 [B] _x000d_
podkl.bet.kce (dl.1,7m+dl.1,45m)*tl.0,1m*š.2,5m+ (š.0,5m*tl.0,1m*dl.2,5m*počet 2) = 1,038 [C] _x000d_
pod dlaž. rovině š.2,5m*dl.2,0m*tl.0,1m = 0,500 [D] _x000d_
Mezisoučet = 2,418 [E] _x000d_
Celkem 2,418 = 2,418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</si>
  <si>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</si>
  <si>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zajišť.prah š.0,4m*hl.0,6m*dl.2,0m + š.0,4m*hl.0,6m+dl.2,2m=1,008 _x000d_
podkl.bet.kce plocha 1,05m2*dl.2,0m*počet 2=4,2 _x000d_
Celkové množství 1,008+4,2 = 5,208</t>
  </si>
  <si>
    <t>zajišť.prah (š.0,4m)*(dl.2,5m+1,6m+1,6m) *tl.0,1m= 0,228[B] _x000d_
podkl.beton. kce (plocha0,95m2+0,85m2)*dl.2,5m= 4,500 [C] _x000d_
Mezisoučet = 4,728 [D] _x000d_
Celkem 4,728 = 4,728</t>
  </si>
  <si>
    <t>pod troubou š. 0,95m* dl.11,0m * tl.0,15m = 1,568 [B] +podkladní prahy trub: objem0,02*počet10 = 0,200 [B] _x000d_
Celkem 1,768 = 1,768</t>
  </si>
  <si>
    <t>dlažba čela vtok výtok ((plocha 5,09m2+3,59m2)*0,3 = 2,60 [B] _x000d_
dlažba na vtoku a výtoku (dl.1,6m*š.2,5m)*tl.0,3m+(dl.2m*š.2,5m)*tl.0,3m = 2,700 [C] _x000d_
Mezisoučet = 5,30 [D] _x000d_
Celkem 5,30 = 5,300</t>
  </si>
  <si>
    <t>obetonování plocha0,262m2*dl.11,0m = 2,882 _x000d_
sedlové lože plocha0,192m2*dk.11,0m= 2,112 _x000d_
Celkem 4,994 = 4,994</t>
  </si>
  <si>
    <t>9183C2</t>
  </si>
  <si>
    <t>PROPUSTY Z TRUB DN 500MM ŽELEZOBETONOVÝCH</t>
  </si>
  <si>
    <t>11 m _x000d_
Celkem 11 = 11,000</t>
  </si>
  <si>
    <t>966346</t>
  </si>
  <si>
    <t>BOURÁNÍ PROPUSTŮ Z TRUB DN DO 400MM</t>
  </si>
  <si>
    <t>11 = 11,000 [A] _x000d_
Celkem 11 = 11,000</t>
  </si>
  <si>
    <t>čelo se základem š.1,4m*dl.1,2m*tl.0,5m*počet 2 = 1,680 [B] _x000d_
Celkem 1,68 = 1,680</t>
  </si>
  <si>
    <t>předpoklad: _x000d_
obj.hm.2,4t/m3 8,5*(2*3,14*0,3*0,1)*2,4+(1,8*2,4) = 8,163 [B] _x000d_
Celkem 8,163 = 8,163</t>
  </si>
  <si>
    <t>předpoklad: _x000d_
objem.hm.2,2t/m3 5,812*2,2 = 12,786 [B] _x000d_
Celkem 12,786 = 12,786</t>
  </si>
  <si>
    <t>předpoklad: _x000d_
obj.hm.2,0t/m3 - odkop 26,95*2,0 = 53,9 [B] _x000d_
obj.hm.2,0t/m3 - pročišť.příkop a rýh 30,0*0,85*2 = 51,000 [C] _x000d_
obj.hm.2,0t/m3 - oddrnovani 39,0*0,15*0,5*2,0 = 5,850 [D] _x000d_
Mezisoučet = 110,75 [E] _x000d_
Celkem 110,75 = 110,750</t>
  </si>
  <si>
    <t>pro ohumusování z pol.č.18222 3,915*0,15 = 0,587 [A] _x000d_
Celkem 0,587 = 0,587</t>
  </si>
  <si>
    <t>svahy vtoku a výtoku (4,25+10,75)*šíře2,6m = 39,000 [A] _x000d_
Celkem 39 = 39,000</t>
  </si>
  <si>
    <t>pro opravu propustku dl.2,7m*šíře. voz.6,15m*tl.0,35m = 5,812 [B] _x000d_
Celkem 5,812 = 5,812</t>
  </si>
  <si>
    <t>výkop pro propustek plocha2,45m2*dl.11,0m= 26,95 _x000d_
Celkem 26,95 = 26,950</t>
  </si>
  <si>
    <t>pol.č. 18222 3,915*0,15=0,587 _x000d_
Celkem 0,587 = 0,587</t>
  </si>
  <si>
    <t>předpoklad: _x000d_
10m na straně nátoku 10 = 10,000 [B] _x000d_
20m na straně výtoku - pročištěnáí odtokových rýh 20 = 20,000 [C] _x000d_
Mezisoučet = 30,000 [D] _x000d_
Celkem 30 = 30,000</t>
  </si>
  <si>
    <t>obsyp trouby plocha 0,95m2*dl.11m= 10,450 [B] _x000d_
Celkem 10,45 = 10,450</t>
  </si>
  <si>
    <t>pod dlaž.rovině dl.2,6m*š.2,0m= 5,200 [B] _x000d_
pod troubou dl.11,0m*š.1,0m = 11,000 [C] _x000d_
Mezisoučet = 16,2 [E] _x000d_
Celkem 16,2 = 16,200</t>
  </si>
  <si>
    <t>dl.svah1,45m*š.2,7m= 3,915 [A] _x000d_
Celkem 3,915 = 3,915</t>
  </si>
  <si>
    <t>bez prvního pokosení, pol.č.18222 3,915 = 3,915 [A] _x000d_
Celkem 3,915 = 3,915</t>
  </si>
  <si>
    <t>zajišť.práh hl.0,6m*š.0,4m*dl.2,6m +(dl.1,75m*počet 2* hl.0,6m*š.0,4m) = 1,464 [B] _x000d_
podkl.bet.kce plocha0,9m2*počet 2*dl.2,6m = 4,680 [C] _x000d_
Mezisoučet = 6,144 [D] _x000d_
Celkem 6,144 = 6,144</t>
  </si>
  <si>
    <t>pod troubou tl.0,15m*š.1,18m*dl.11,0m = 1,947 [B]+podkladní prah trub objem0,02m3* počet10 = 0,200 [C] _x000d_
Celkem 2,147 = 2,147</t>
  </si>
  <si>
    <t>pod troubou š.1,0m*tl.0,15m*dl.11,0m = 1,650 [B] _x000d_
pod bet.dlaž.v rovině š.2,0m*dl.2,6m*tl.0,1m = 0,520 [C] _x000d_
podklad.beton kce plocha0,165m2*š.2,6m *počet2 = 0,858 [D] _x000d_
Mezisoučet = 3,028 [E] _x000d_
Celkem 3,028 = 3,028</t>
  </si>
  <si>
    <t>46457</t>
  </si>
  <si>
    <t>POHOZ DNA A SVAHŮ Z KAMENIVA TĚŽENÉHO</t>
  </si>
  <si>
    <t xml:space="preserve">lomový kámen s vyklínování  výška 0,4m*š.3,0m*dl.2,0m + dl.1,0m*š.0,5m*výška 0,4m = 2,6 _x000d_
 2,6 = 2,600 [A]</t>
  </si>
  <si>
    <t>dlaž.kolem vtoku a výtoku ( plocha 4,53m2+ plocha5,57) *tl.0,3m = 3,03 [B] _x000d_
dlažba na vtoku a výtoku dl.2,0m*š.2,6m+ dl.1,75m*š.2,6m = 9,750 [C] _x000d_
Mezisoučet = 12.78 [D] _x000d_
Celkem 12,78 = 12,780</t>
  </si>
  <si>
    <t>plocha 0,39m2* dl.11,0m = 4,290 +sedlové lože plocha0,28m2* dl.11,0m = 3,080 _x000d_
Celkem 7,37 = 7,370</t>
  </si>
  <si>
    <t>11,0 m= 11,000 [A] _x000d_
Celkem 11 = 11,000</t>
  </si>
  <si>
    <t>966357</t>
  </si>
  <si>
    <t>BOURÁNÍ PROPUSTŮ Z TRUB DN DO 500MM</t>
  </si>
  <si>
    <t>8,5 m= 8,500 [A] _x000d_
Celkem 8,5 = 8,500</t>
  </si>
  <si>
    <t>čela se základem š.1,5m*výška1,2m* tl.0,5m* počet 2 = 1,800 [B] _x000d_
Celkem 1,8 = 1,800</t>
  </si>
  <si>
    <t xml:space="preserve">předpoklad : _x000d_
obj.hm.2,4t/m3    (obvod 2,95m* tl.0,2m*dl.12,0m)*2,4t/m3+převod vod (tl.0,15m*dl.14,0m*š.1,0m)*2,4t/m3+pol.č. 967158 2,95*2,4 t/m3= 29,112 [B] _x000d_
Celkem 29,112 = 29,112</t>
  </si>
  <si>
    <t>pol.č.113438 _x000d_
obj.hm.2,2t/m3 7,103*2,2t/m3 = 15,627 [B] _x000d_
Celkem 15,627 = 15,627</t>
  </si>
  <si>
    <t>pol.č. 122738 obj.hmot.2,0t/m3 62,4*2,0 = 124,800 [B] _x000d_
pol.č.11130 obj.hm.2,0t/m3 - oddrnovani 27,555*tl.0,15m*0,5*2,0t/m3 = 4,133 _x000d_
Mezisoučet = 128,93 _x000d_
Celkem 128,93 = 128,930</t>
  </si>
  <si>
    <t>pro ohumusování z pol.č.18222 20,46*0,15 = 3,069 [A] _x000d_
Celkem 3,069 = 3,069</t>
  </si>
  <si>
    <t>odstranění přerostlé vegetace šíře3,3m*(svahy 5,0m+svahy 3,35m) = 27,555 [B] _x000d_
Celkem 27,555 = 27,555</t>
  </si>
  <si>
    <t>pro opravu propustku vzdal.3,3m*tl.0,35m*šíře6,15m = 7,103 [B] _x000d_
Celkem 7,103 = 7,103</t>
  </si>
  <si>
    <t>dl. 12,0m+nátok_vytok2,0m = 14,000 [A] _x000d_
Celkem 14 = 14,000</t>
  </si>
  <si>
    <t>výkop pro propustek plocha 3,1m2*dl.12,0m= 37,200 [B] _x000d_
výkop pro převedení vod boční plocha 2,1m2*dl.12,0m = 25,200 [C] _x000d_
Mezisoučet = 62,400 [D] _x000d_
Celkem 62,4 = 62,400</t>
  </si>
  <si>
    <t>pol.č. 18222 20,46*0,15 = 3,069 [A]</t>
  </si>
  <si>
    <t>obsyp trouby plocha1,95m2* dl.12,0m = 23,400 [B] _x000d_
obsyp po převed.vod plocha2,1m2*dl.12,0m = 25,200 [C] _x000d_
Mezisoučet = 48,600 [D] _x000d_
Celkem 48,6 = 48,600</t>
  </si>
  <si>
    <t>pod dlaž. v rovině počet 2*dl.2,0m*š.1,0m = 4,000 [B] _x000d_
pod troubou š.1,0m*dl.12,0m = 12,000 [C] _x000d_
Mezisoučet = 16,0 [E] _x000d_
Celkem 16,0 = 16,000</t>
  </si>
  <si>
    <t>(svah2,9m+svah3,3m)*š.3,3m = 20,460 [A] _x000d_
Celkem 20,46 = 20,460</t>
  </si>
  <si>
    <t xml:space="preserve">pol.č.18222  20,46 = 20,460 [A] _x000d_
Celkem 20,46 = 20,460</t>
  </si>
  <si>
    <t xml:space="preserve">zajišť.práh  hl.0,6m*š.0,4m*dl.2,8m*počet 2 = 1,344 [B] _x000d_
podkl.beton.kce plocha(0,95m2+0,75m2)*dl.2,8m = 4,760 [C] _x000d_
Mezisoučet = 6,104 [D] _x000d_
Celkem 6,104 = 6,104</t>
  </si>
  <si>
    <t>pod troubou š.1,0m*tl.0,15m*dl.12,0m = 1,800 [B] _x000d_
pod bet. dlažbou v rovině dl.2,0m*š.1,0m*tl.0,1m* počet2 = 0,400 [C] _x000d_
pod podklad. bet.kce (š.1,7m+š.1,2m)*tl.0,1m*dl.2,8m+(š.0,5m*tl.0,1m*dl.2,8m*počet 2) = 1,092 [D] _x000d_
Mezisoučet = 3,292 [E] _x000d_
Celkem 3,292 = 3,292</t>
  </si>
  <si>
    <t>pod troubou š.1,6m*dl.12,0m*tl.0,15m = 2,880 [B] _x000d_
pod převod.vod š.0,8m*dl.14m*tl.0,15m = 1,680 [C] _x000d_
podkladní práh trub objem0,05m3*počet 14 = 0,700 [A] _x000d_
Celkem 5,26 = 5,260</t>
  </si>
  <si>
    <t>dlažba vtok a výtok dl.2,6m*š.2,0m*počet 2* tl.0,3m = 3,120 [B] _x000d_
dlažba kolem seříznuté trouby výška 2,9m*šíře 2,8m*tl.0,3m+výška 3,3m*šíře 2,8m *tl.0,3m- otvor(0,4*0,4*3,14*počet 2* tl.0,3m) = 4,907 [C] _x000d_
Mezisoučet = 8,027 [D] _x000d_
Celkem 8,027 = 8,027</t>
  </si>
  <si>
    <t>obetonování trub plocha0,71m2*dl.12,0m = 8,520 [B] + sedlové lože plocha 0,275m2*dl.12,0m= 3,300 [B] _x000d_
Celkem 11,82 = 11,820</t>
  </si>
  <si>
    <t>9183E2</t>
  </si>
  <si>
    <t>PROPUSTY Z TRUB DN 800MM ŽELEZOBETONOVÝCH</t>
  </si>
  <si>
    <t>délka 12,0 = 12,000 [A] _x000d_
Celkem 12 = 12,000</t>
  </si>
  <si>
    <t>935221</t>
  </si>
  <si>
    <t>PŘÍKOPOVÉ ŽLABY Z BETON TVÁRNIC ŠÍŘ DO 900MM DO ŠTĚRKOPÍSKU TL 100MM</t>
  </si>
  <si>
    <t>pro převod vody počet 2*dl.5,0m = 10,000 [B] _x000d_
Celkem 10 = 10,000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</si>
  <si>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</si>
  <si>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96636</t>
  </si>
  <si>
    <t>BOURÁNÍ PROPUSTŮ Z TRUB DN DO 800MM</t>
  </si>
  <si>
    <t>12,0 = 12,000 [A] _x000d_
Celkem 12 = 12,000</t>
  </si>
  <si>
    <t>čela se základem tl.0,5m*dl.3,75m*v.0,5m*počet 2+dl.1,8m*tl.0,5m*v.0,6m*počet 2 = 2,955 [B] _x000d_
Celkem 2,955 = 2,955</t>
  </si>
  <si>
    <t>objem.hm.2,4t/m3 (obvod 2,25m*tl.0,3m*dl.11,7m)*2,4t/m3+pol.č.967158 1,85*2,4 t/m3= 23,394 [B] _x000d_
Celkem 23,394 = 23,394</t>
  </si>
  <si>
    <t xml:space="preserve">objem.hm.2,2t/m3  pol.č.113438  6,027*2,2t/m3 = 13,259 [B] _x000d_
Celkem 13,259 = 13,259</t>
  </si>
  <si>
    <t>předpoklad: _x000d_
obj.hm.2,0t/m3 - pol.č. 122738 odkop 18,975*2,0 = 37,950 [B] _x000d_
obj.hm.2,0t/m3 - pol.č.12932 pročišť.příkop 20,0*0,5*2,0 = 20,000 [C] _x000d_
obj.hm.2,0t/m3 - pol.č.11130 oddrnovani 18,76*tl.0,15m*0,5*2,0t/m3 = 2,814 [D] _x000d_
Mezisoučet = 60,764 [E] _x000d_
Celkem 60,764 = 60,764</t>
  </si>
  <si>
    <t>pro ohumusování z pol.č.18222 14,56*0,15 = 2,184 [A] _x000d_
Celkem 2,184 = 2,184</t>
  </si>
  <si>
    <t>odstranění přerostlé vegetace š.2,8m*(svahy 4,1 m+svahy2,6 m) = 18,760 [B] _x000d_
Celkem 18,76 = 18,760</t>
  </si>
  <si>
    <t>pro opravu propustku dl.2,8m*š.6,15m*tl.0,35m= 6,027 [B] _x000d_
Celkem 6,027 = 6,027</t>
  </si>
  <si>
    <t>výkop pro propustek plocha1,65m2*dl.11,5m = 18,975 [B] _x000d_
Celkem 18,975 = 18,975</t>
  </si>
  <si>
    <t>pol.č. 18222 14,56*tl.0,15m=2,168 _x000d_
Mezisoučet 2,168 = 2,168 [B]</t>
  </si>
  <si>
    <t xml:space="preserve">5m na každou stranu  od vtoku a výtoku 5,0m*počet 4 = 20,000 [B] _x000d_
Celkem 20 = 20,000</t>
  </si>
  <si>
    <t>obsyp trouby plocha0,95m2*dl.11,5m = 10,925 [B] _x000d_
Celkem 10,925 = 10,925</t>
  </si>
  <si>
    <t>pod dlaž.v rovině dl.2,0m*š.2,6m = 5,200 [B] _x000d_
pod troubou š.1,0m*dl.11,5m = 11,500 [C] _x000d_
Mezisoučet = 16,7 [E] _x000d_
Celkem 16,7 = 16,700</t>
  </si>
  <si>
    <t>svahy (3,2m+2,0m)*šíře2,8m= 14,560 [A] _x000d_
Celkem 14,56 = 14,560</t>
  </si>
  <si>
    <t>šíře2,8m*svahy (2,0+3,2) = 14,560 [A] _x000d_
Celkem 14,56 = 14,560</t>
  </si>
  <si>
    <t>zajišť.práh (hl.0,6m*š.0,4m*dl.2,6m)*počet2 = 1,248 [B] _x000d_
podkl.bet.kce plocha(0,99m2+0,96m2)*dl.2,5m = 4,875 [C] _x000d_
Mezisoučet = 6,123 [D] _x000d_
Celkem 6,123 = 6,123</t>
  </si>
  <si>
    <t xml:space="preserve">pod troubou  š.1,0m*tl.0,15m*dl.11,5m = 1,725 [B] _x000d_
pod bet.dlažbou v rovině š.2,0m*dl.2,6m*tl.0,1m*počet2 = 1,040 [C] _x000d_
podkla.bet.kce (š.1,8m+š.1,8m)*dl.2,6m+(š.0,5m*dl.2,6m*tl.0,1m*počet 2) = 9,620 [D] _x000d_
Mezisoučet = 12,385 [E] _x000d_
Celkem 12,385 = 12,385</t>
  </si>
  <si>
    <t>45131A</t>
  </si>
  <si>
    <t>PODKLADNÍ A VÝPLŇOVÉ VRSTVY Z PROSTÉHO BETONU C20/25</t>
  </si>
  <si>
    <t>pod troubou tl.0,15m*š.1,18m*dl.11,5m = 2,036 [B] +podkladní prahy trub objem0,02m3*počet 10 = 0,200 [B] _x000d_
Celkem 2,236 = 2,236</t>
  </si>
  <si>
    <t>dlažba vtok a výtok (š.2,0m*dl.2,6m)*tl.0,3m*počet 2 = 3,120 [B] _x000d_
dlažba kolem seřítnuté trouby (š.3,2m+š.2,0m)*dl.2,6m*tl.0,3m-otvor(0,3*0,3*3,14*počet 2* tl.0,3m) = 3,886 [C] _x000d_
Mezisoučet = 7,006 [D] _x000d_
Celkem 7,006 = 7,006</t>
  </si>
  <si>
    <t>obetonování trub plocha0,39m2*dl.11,5m = 4,485 [B]+sedlové lože plocha0,28m2*dl.11,5m = 3,220 [c] _x000d_
Celkem 7,705 = 7,705</t>
  </si>
  <si>
    <t>délka: 11,5m= 11,500 [A] _x000d_
Celkem 11,5 = 11,500</t>
  </si>
  <si>
    <t>11,7 m= 11,700 [A] _x000d_
Celkem 11,7 = 11,700</t>
  </si>
  <si>
    <t>čela se základem plocha2,25m2*tl.0,3m*počet2+hl.1,0m*tl.0,5m*0,5* počet 2 = 1,850 [B] _x000d_
Celkem 1,85 = 1,850</t>
  </si>
  <si>
    <t>obj.hm.2,4t/m3 - pol.č.966358 trouba 3,0*obvod 1,88 *tl.0,1m*2,4t/m3 = 1,354 _x000d_
obj.hm.2,4t/m3 pol.č.967158 1,901*2,4 = 4,562 [C] _x000d_
Celkem 1,354+4,562 = 5,916</t>
  </si>
  <si>
    <t>obj.hm.2,0t/m3 - pol.č122738 odkop 34,97*2,0 = 69,940 [B] _x000d_
obj.hm.2,0t/m3 -pol.č. 12932 pročišť.příkop 10*0,5*0,5*2,0 = 5,000 [C] _x000d_
obj.hm.2,0t/m3 - pol.č. 11130 oddrnovaní 192,8*0,15*0,5*2,0 = 28,920 [D] _x000d_
Mezisoučet = 103,860 [E] _x000d_
Celkem 103,86 = 103,860</t>
  </si>
  <si>
    <t>pro ohumusování z pol.č.18222 40,78*0,15 = 6,117 [A] _x000d_
Celkem 6,117 = 6,117</t>
  </si>
  <si>
    <t xml:space="preserve">odstranění pařezů počet 1* plocha(0,25*0,25*3,14) * výška 1,25=0,245m3 _x000d_
počet 1*plocha(0,45*0,45*3,14)*výška1,25=0,795m3 _x000d_
objem.hmotnost 0,6t/m3:  (0,245+0,795)*0,6=0,624 0,624 = 0,624 [C]</t>
  </si>
  <si>
    <t>úprava propojení vzdál.8,0m*svahy12,7m+vzdál.8,0m*svahy11,4m = 192,800 [B] _x000d_
Celkem 192,8 = 192,800</t>
  </si>
  <si>
    <t xml:space="preserve">propojení příkopů š.10,5m*vzdál.8,0m*průměr hl.0,65m+š.3,8m*vzdál.8,0m* prům.hl.0,35m = 65,24 _x000d_
odkop  pro opravy vtok a výtok plocha11,3m2*šíře1,5m+plocha5,3m2*šíře3,4 m= 34,970 [C] _x000d_
Celkem 65,24+34,97 = 100,210</t>
  </si>
  <si>
    <t>pol.č. 18222 40,78*0,15=6,117 _x000d_
Celkem 6,17 = 6,170</t>
  </si>
  <si>
    <t>předpoklad: _x000d_
úprava nátoků 10,0 = 10,000 [B] _x000d_
Celkem 10 = 10,000</t>
  </si>
  <si>
    <t>17180</t>
  </si>
  <si>
    <t>ULOŽENÍ SYPANINY DO NÁSYPŮ Z NAKUPOVANÝCH MATERIÁLŮ</t>
  </si>
  <si>
    <t>oprava tělesa u vtoku propustku š.1,5m*plocha4,0m2 = 6,0 _x000d_
Celkem 6 = 6,000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</si>
  <si>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</si>
  <si>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oprav vtok a výtok dl.5,2m*pl.2,5m2+ HV (0,65m2*(vzdál.4m+š.2,1m)) = 16,965 _x000d_
Celkem 16,965 = 16,965</t>
  </si>
  <si>
    <t>pod dlažbou v rovině š.2,065m*dl.1,45m = 2,99 [B] _x000d_
pod HV 2,3*2,3 = 5,290 [C] _x000d_
pod troubou dl.5,2m*š.3,4m = 17,680 [D] _x000d_
Mezisoučet = 25,96 _x000d_
Celkem 25,96 = 25,960</t>
  </si>
  <si>
    <t>dl.6,2m*š.4,4m+dl.4,5m*š.3,0m = 40,780 [A] _x000d_
Celkem 40,78 = 40,780</t>
  </si>
  <si>
    <t>bez prvního kosení, pol.č18222 40,78 = 40,780 [A] _x000d_
Celkem 40,78 = 40,780</t>
  </si>
  <si>
    <t>ochrana čela propustku _x000d_
(rub 2,3m+líc1,4m)*dl.5,5=20,35 _x000d_
Mezisoučet 20,35 = 20,350 [B]</t>
  </si>
  <si>
    <t>zajišť.prah hl.0,6m*š.0,4m*dl.3,0m = 0,720 _x000d_
bet. kce 0,6*1,25*3,0 = 2,25 _x000d_
Celkem 0,72+2,25 = 2,970</t>
  </si>
  <si>
    <t>plocha 0,125m2*dl.5,5m 0,125*5,5 = 0,688 [A]</t>
  </si>
  <si>
    <t>pod troubou dl.2,95m*tl.0,15m*š.1,8m = 0,797 [B] _x000d_
pod HV tl.0,1m*š.2,3m*dl.2,3m = 0,529 [C] _x000d_
podkladní prahy trouby objem0,05m3*počet 5 = 0,250 [D] _x000d_
Celkem 1,576 = 1,576</t>
  </si>
  <si>
    <t>pod troubou dl.4,5m*š.1,0m*tl.0,15m=0,675 _x000d_
Mezisoučet 0,675 = 0,675 [A]</t>
  </si>
  <si>
    <t>46321</t>
  </si>
  <si>
    <t>ROVNANINA Z LOMOVÉHO KAMENE</t>
  </si>
  <si>
    <t>plocha 9m2*tl.0,2m _x000d_
Mezisoučet 1,8 = 1,800 [B]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</si>
  <si>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</si>
  <si>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u vtoku do HV š.1,6m*dl.1,0m*tl.0,2m*počet 2=0.64 _x000d_
vtok propustku š.1,0m *dl.1,5m * tl.0,4m=0,6 _x000d_
Mezisoučet 0,64+0,6 = 1,240 [C]</t>
  </si>
  <si>
    <t>dlažba lapače dl.2,0m*š.3,0m*tl.0,3m= 1,8 _x000d_
dlažba HV 1,5*1,5*0,25 = 0,5625 _x000d_
odlážděná vtok plocha3,8m2*tl.0,3m = 1,140 _x000d_
Celkem 3,5025 = 3,503</t>
  </si>
  <si>
    <t>(rub 2,3m+líc 1,4m)*dl.5,5m*počet2=40,7 _x000d_
Mezisoučet 40,7 = 40,700 [B]</t>
  </si>
  <si>
    <t>(rub 2,3m+líc1,4m)*dl.5,5=20,35 _x000d_
Mezisoučet 20,35 = 20,350 [B]</t>
  </si>
  <si>
    <t>89721</t>
  </si>
  <si>
    <t>VPUSŤ KANALIZAČNÍ HORSKÁ KOMPLETNÍ MONOLITICKÁ BETONOVÁ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</si>
  <si>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</si>
  <si>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899121</t>
  </si>
  <si>
    <t>MŘÍŽE OCELOVÉ SAMOSTATNÉ</t>
  </si>
  <si>
    <t>Položka zahrnuje:
- dodávku a osazení předepsané mříže včetně rámu
Položka nezahrnuje:
- x</t>
  </si>
  <si>
    <t>obeton. trouby propustku plocha0,68m2*dl.4,5m = 3,060 [B] _x000d_
obetonování dren.potrubí počet 3*dl.1,0m*tl.0,15m*obvod0,35m+počet2*dl.2,0m*obvod0,35m*tl.0,15m = 0,368 [C] _x000d_
sedlové lože plocha0,3m2*dl.5,2m = 1,560 [B] _x000d_
Mezisoučet 3,06+00,368+1,56 = 4,988 [A]</t>
  </si>
  <si>
    <t>zábradlí kompozitní 4,85 = 4,850 [A]</t>
  </si>
  <si>
    <t>9181D</t>
  </si>
  <si>
    <t>ČELA PROPUSTU Z TRUB DN DO 600MM Z BETONU</t>
  </si>
  <si>
    <t>9182F</t>
  </si>
  <si>
    <t>VTOK JÍMKY BETONOVÉ VČET DLAŽBY PROPUSTU Z TRUB DN DO 1000MM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</si>
  <si>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</si>
  <si>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opravy prodpoužení nátoku 4,3 = 4,300 [A] _x000d_
Celkem 4,3 = 4,300</t>
  </si>
  <si>
    <t>opravy vtoku 3,0 = 3,000 [A] _x000d_
Celkem 3 = 3,000</t>
  </si>
  <si>
    <t>bouráná staré HV š.1,1m*dl.4m*tl.0,3m*hl.1,0m = 1,320 [B] _x000d_
čelo vtok a obeton drenáž. nátoků výška1,0m*š.1,5m*tl.0,3m+počet 3*dl.0,5m*obvod0,35m*tl.0,25m = 0,581 [C] _x000d_
Mezisoučet = 1,901 [D] _x000d_
Celkem 1,901 = 1,901</t>
  </si>
  <si>
    <t>R8995229</t>
  </si>
  <si>
    <t xml:space="preserve">UCPÁVKA POTRUBÍ  Z PROSTÉHO BETONU DO C12/15</t>
  </si>
  <si>
    <t>zaslepení trub :plocha (0,42m*0,42m*3,14) *dl.14,0m = 7,8 [A] 7,8 = 7,800 [A]</t>
  </si>
  <si>
    <t>záslepky trouby:plocha(0,42m*0,42m*3,14) * tl.0,3m* počet 2 = 0,33 [A] _x000d_
Celkem 0,33 = 0,330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</si>
</sst>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bestFit="1" customWidth="1"/>
    <col min="2" max="2" width="126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SUM(C10:C25)</f>
        <v>0</v>
      </c>
      <c r="D6" s="3"/>
      <c r="E6" s="3"/>
    </row>
    <row r="7">
      <c r="A7" s="3"/>
      <c r="B7" s="5" t="s">
        <v>5</v>
      </c>
      <c r="C7" s="6">
        <f>SUM(E10:E25)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'101'!I3</f>
        <v>0</v>
      </c>
      <c r="D11" s="9">
        <f>SUMIFS('101'!O:O,'101'!A:A,"P")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'102'!I3</f>
        <v>0</v>
      </c>
      <c r="D12" s="9">
        <f>SUMIFS('102'!O:O,'102'!A:A,"P")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'103'!I3</f>
        <v>0</v>
      </c>
      <c r="D13" s="9">
        <f>SUMIFS('103'!O:O,'103'!A:A,"P")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'104'!I3</f>
        <v>0</v>
      </c>
      <c r="D14" s="9">
        <f>SUMIFS('104'!O:O,'104'!A:A,"P")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'105'!I3</f>
        <v>0</v>
      </c>
      <c r="D15" s="9">
        <f>SUMIFS('105'!O:O,'105'!A:A,"P")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'106'!I3</f>
        <v>0</v>
      </c>
      <c r="D16" s="9">
        <f>SUMIFS('106'!O:O,'106'!A:A,"P")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'201'!I3</f>
        <v>0</v>
      </c>
      <c r="D17" s="9">
        <f>SUMIFS('201'!O:O,'201'!A:A,"P")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'202'!I3</f>
        <v>0</v>
      </c>
      <c r="D18" s="9">
        <f>SUMIFS('202'!O:O,'202'!A:A,"P")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'203'!I3</f>
        <v>0</v>
      </c>
      <c r="D19" s="9">
        <f>SUMIFS('203'!O:O,'203'!A:A,"P")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'204'!I3</f>
        <v>0</v>
      </c>
      <c r="D20" s="9">
        <f>SUMIFS('204'!O:O,'204'!A:A,"P")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'205'!I3</f>
        <v>0</v>
      </c>
      <c r="D21" s="9">
        <f>SUMIFS('205'!O:O,'205'!A:A,"P")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'206'!I3</f>
        <v>0</v>
      </c>
      <c r="D22" s="9">
        <f>SUMIFS('206'!O:O,'206'!A:A,"P")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'207'!I3</f>
        <v>0</v>
      </c>
      <c r="D23" s="9">
        <f>SUMIFS('207'!O:O,'207'!A:A,"P")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'208'!I3</f>
        <v>0</v>
      </c>
      <c r="D24" s="9">
        <f>SUMIFS('208'!O:O,'208'!A:A,"P")</f>
        <v>0</v>
      </c>
      <c r="E24" s="9">
        <f>C24+D24</f>
        <v>0</v>
      </c>
    </row>
    <row r="25" ht="26.4">
      <c r="A25" s="8" t="s">
        <v>41</v>
      </c>
      <c r="B25" s="8" t="s">
        <v>42</v>
      </c>
      <c r="C25" s="9">
        <f>'350-010P'!I3</f>
        <v>0</v>
      </c>
      <c r="D25" s="9">
        <f>SUMIFS('350-010P'!O:O,'350-010P'!A:A,"P")</f>
        <v>0</v>
      </c>
      <c r="E25" s="9">
        <f>C25+D25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27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SUMIFS(I9:I24,A9:A24,"P")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31.359999999999999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43.2">
      <c r="A11" s="35" t="s">
        <v>70</v>
      </c>
      <c r="B11" s="42"/>
      <c r="C11" s="43"/>
      <c r="D11" s="43"/>
      <c r="E11" s="46" t="s">
        <v>415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11.837999999999999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28.8">
      <c r="A15" s="35" t="s">
        <v>70</v>
      </c>
      <c r="B15" s="42"/>
      <c r="C15" s="43"/>
      <c r="D15" s="43"/>
      <c r="E15" s="46" t="s">
        <v>416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111.8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72">
      <c r="A19" s="35" t="s">
        <v>70</v>
      </c>
      <c r="B19" s="42"/>
      <c r="C19" s="43"/>
      <c r="D19" s="43"/>
      <c r="E19" s="46" t="s">
        <v>417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2.73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418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>
      <c r="A25" s="29" t="s">
        <v>61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SUMIFS(I26:I65,A26:A65,"P")</f>
        <v>0</v>
      </c>
      <c r="J25" s="34"/>
    </row>
    <row r="26">
      <c r="A26" s="35" t="s">
        <v>64</v>
      </c>
      <c r="B26" s="35">
        <v>5</v>
      </c>
      <c r="C26" s="36" t="s">
        <v>127</v>
      </c>
      <c r="D26" s="35" t="s">
        <v>66</v>
      </c>
      <c r="E26" s="37" t="s">
        <v>368</v>
      </c>
      <c r="F26" s="38" t="s">
        <v>129</v>
      </c>
      <c r="G26" s="39">
        <v>132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43.2">
      <c r="A28" s="35" t="s">
        <v>70</v>
      </c>
      <c r="B28" s="42"/>
      <c r="C28" s="43"/>
      <c r="D28" s="43"/>
      <c r="E28" s="46" t="s">
        <v>419</v>
      </c>
      <c r="F28" s="43"/>
      <c r="G28" s="43"/>
      <c r="H28" s="43"/>
      <c r="I28" s="43"/>
      <c r="J28" s="45"/>
    </row>
    <row r="29" ht="57.6">
      <c r="A29" s="35" t="s">
        <v>72</v>
      </c>
      <c r="B29" s="42"/>
      <c r="C29" s="43"/>
      <c r="D29" s="43"/>
      <c r="E29" s="37" t="s">
        <v>131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420</v>
      </c>
      <c r="D30" s="35" t="s">
        <v>66</v>
      </c>
      <c r="E30" s="37" t="s">
        <v>421</v>
      </c>
      <c r="F30" s="38" t="s">
        <v>107</v>
      </c>
      <c r="G30" s="39">
        <v>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37" t="s">
        <v>422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423</v>
      </c>
      <c r="F32" s="43"/>
      <c r="G32" s="43"/>
      <c r="H32" s="43"/>
      <c r="I32" s="43"/>
      <c r="J32" s="45"/>
    </row>
    <row r="33" ht="216">
      <c r="A33" s="35" t="s">
        <v>72</v>
      </c>
      <c r="B33" s="42"/>
      <c r="C33" s="43"/>
      <c r="D33" s="43"/>
      <c r="E33" s="37" t="s">
        <v>424</v>
      </c>
      <c r="F33" s="43"/>
      <c r="G33" s="43"/>
      <c r="H33" s="43"/>
      <c r="I33" s="43"/>
      <c r="J33" s="45"/>
    </row>
    <row r="34" ht="28.8">
      <c r="A34" s="35" t="s">
        <v>64</v>
      </c>
      <c r="B34" s="35">
        <v>7</v>
      </c>
      <c r="C34" s="36" t="s">
        <v>370</v>
      </c>
      <c r="D34" s="35" t="s">
        <v>66</v>
      </c>
      <c r="E34" s="37" t="s">
        <v>371</v>
      </c>
      <c r="F34" s="38" t="s">
        <v>118</v>
      </c>
      <c r="G34" s="39">
        <v>5.3810000000000002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425</v>
      </c>
      <c r="F36" s="43"/>
      <c r="G36" s="43"/>
      <c r="H36" s="43"/>
      <c r="I36" s="43"/>
      <c r="J36" s="45"/>
    </row>
    <row r="37" ht="72">
      <c r="A37" s="35" t="s">
        <v>72</v>
      </c>
      <c r="B37" s="42"/>
      <c r="C37" s="43"/>
      <c r="D37" s="43"/>
      <c r="E37" s="37" t="s">
        <v>373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374</v>
      </c>
      <c r="D38" s="35" t="s">
        <v>66</v>
      </c>
      <c r="E38" s="37" t="s">
        <v>375</v>
      </c>
      <c r="F38" s="38" t="s">
        <v>118</v>
      </c>
      <c r="G38" s="39">
        <v>34.799999999999997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28.8">
      <c r="A40" s="35" t="s">
        <v>70</v>
      </c>
      <c r="B40" s="42"/>
      <c r="C40" s="43"/>
      <c r="D40" s="43"/>
      <c r="E40" s="46" t="s">
        <v>426</v>
      </c>
      <c r="F40" s="43"/>
      <c r="G40" s="43"/>
      <c r="H40" s="43"/>
      <c r="I40" s="43"/>
      <c r="J40" s="45"/>
    </row>
    <row r="41" ht="409.5">
      <c r="A41" s="35" t="s">
        <v>72</v>
      </c>
      <c r="B41" s="42"/>
      <c r="C41" s="43"/>
      <c r="D41" s="43"/>
      <c r="E41" s="37" t="s">
        <v>427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428</v>
      </c>
      <c r="D42" s="35" t="s">
        <v>66</v>
      </c>
      <c r="E42" s="37" t="s">
        <v>429</v>
      </c>
      <c r="F42" s="38" t="s">
        <v>118</v>
      </c>
      <c r="G42" s="39">
        <v>2.73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28.8">
      <c r="A44" s="35" t="s">
        <v>70</v>
      </c>
      <c r="B44" s="42"/>
      <c r="C44" s="43"/>
      <c r="D44" s="43"/>
      <c r="E44" s="46" t="s">
        <v>430</v>
      </c>
      <c r="F44" s="43"/>
      <c r="G44" s="43"/>
      <c r="H44" s="43"/>
      <c r="I44" s="43"/>
      <c r="J44" s="45"/>
    </row>
    <row r="45" ht="388.8">
      <c r="A45" s="35" t="s">
        <v>72</v>
      </c>
      <c r="B45" s="42"/>
      <c r="C45" s="43"/>
      <c r="D45" s="43"/>
      <c r="E45" s="37" t="s">
        <v>431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142</v>
      </c>
      <c r="D46" s="35" t="s">
        <v>66</v>
      </c>
      <c r="E46" s="37" t="s">
        <v>143</v>
      </c>
      <c r="F46" s="38" t="s">
        <v>144</v>
      </c>
      <c r="G46" s="39">
        <v>20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432</v>
      </c>
      <c r="F48" s="43"/>
      <c r="G48" s="43"/>
      <c r="H48" s="43"/>
      <c r="I48" s="43"/>
      <c r="J48" s="45"/>
    </row>
    <row r="49" ht="86.4">
      <c r="A49" s="35" t="s">
        <v>72</v>
      </c>
      <c r="B49" s="42"/>
      <c r="C49" s="43"/>
      <c r="D49" s="43"/>
      <c r="E49" s="37" t="s">
        <v>146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383</v>
      </c>
      <c r="D50" s="35" t="s">
        <v>66</v>
      </c>
      <c r="E50" s="37" t="s">
        <v>384</v>
      </c>
      <c r="F50" s="38" t="s">
        <v>118</v>
      </c>
      <c r="G50" s="39">
        <v>27.199999999999999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28.8">
      <c r="A52" s="35" t="s">
        <v>70</v>
      </c>
      <c r="B52" s="42"/>
      <c r="C52" s="43"/>
      <c r="D52" s="43"/>
      <c r="E52" s="46" t="s">
        <v>433</v>
      </c>
      <c r="F52" s="43"/>
      <c r="G52" s="43"/>
      <c r="H52" s="43"/>
      <c r="I52" s="43"/>
      <c r="J52" s="45"/>
    </row>
    <row r="53" ht="388.8">
      <c r="A53" s="35" t="s">
        <v>72</v>
      </c>
      <c r="B53" s="42"/>
      <c r="C53" s="43"/>
      <c r="D53" s="43"/>
      <c r="E53" s="37" t="s">
        <v>386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151</v>
      </c>
      <c r="D54" s="35" t="s">
        <v>66</v>
      </c>
      <c r="E54" s="37" t="s">
        <v>152</v>
      </c>
      <c r="F54" s="38" t="s">
        <v>129</v>
      </c>
      <c r="G54" s="39">
        <v>19.699999999999999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57.6">
      <c r="A56" s="35" t="s">
        <v>70</v>
      </c>
      <c r="B56" s="42"/>
      <c r="C56" s="43"/>
      <c r="D56" s="43"/>
      <c r="E56" s="46" t="s">
        <v>434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155</v>
      </c>
      <c r="F57" s="43"/>
      <c r="G57" s="43"/>
      <c r="H57" s="43"/>
      <c r="I57" s="43"/>
      <c r="J57" s="45"/>
    </row>
    <row r="58">
      <c r="A58" s="35" t="s">
        <v>64</v>
      </c>
      <c r="B58" s="35">
        <v>13</v>
      </c>
      <c r="C58" s="36" t="s">
        <v>388</v>
      </c>
      <c r="D58" s="35" t="s">
        <v>66</v>
      </c>
      <c r="E58" s="37" t="s">
        <v>389</v>
      </c>
      <c r="F58" s="38" t="s">
        <v>129</v>
      </c>
      <c r="G58" s="39">
        <v>18.199999999999999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69</v>
      </c>
      <c r="B59" s="42"/>
      <c r="C59" s="43"/>
      <c r="D59" s="43"/>
      <c r="E59" s="44" t="s">
        <v>66</v>
      </c>
      <c r="F59" s="43"/>
      <c r="G59" s="43"/>
      <c r="H59" s="43"/>
      <c r="I59" s="43"/>
      <c r="J59" s="45"/>
    </row>
    <row r="60" ht="28.8">
      <c r="A60" s="35" t="s">
        <v>70</v>
      </c>
      <c r="B60" s="42"/>
      <c r="C60" s="43"/>
      <c r="D60" s="43"/>
      <c r="E60" s="46" t="s">
        <v>435</v>
      </c>
      <c r="F60" s="43"/>
      <c r="G60" s="43"/>
      <c r="H60" s="43"/>
      <c r="I60" s="43"/>
      <c r="J60" s="45"/>
    </row>
    <row r="61" ht="72">
      <c r="A61" s="35" t="s">
        <v>72</v>
      </c>
      <c r="B61" s="42"/>
      <c r="C61" s="43"/>
      <c r="D61" s="43"/>
      <c r="E61" s="37" t="s">
        <v>159</v>
      </c>
      <c r="F61" s="43"/>
      <c r="G61" s="43"/>
      <c r="H61" s="43"/>
      <c r="I61" s="43"/>
      <c r="J61" s="45"/>
    </row>
    <row r="62">
      <c r="A62" s="35" t="s">
        <v>64</v>
      </c>
      <c r="B62" s="35">
        <v>14</v>
      </c>
      <c r="C62" s="36" t="s">
        <v>160</v>
      </c>
      <c r="D62" s="35" t="s">
        <v>66</v>
      </c>
      <c r="E62" s="37" t="s">
        <v>161</v>
      </c>
      <c r="F62" s="38" t="s">
        <v>129</v>
      </c>
      <c r="G62" s="39">
        <v>18.199999999999999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69</v>
      </c>
      <c r="B63" s="42"/>
      <c r="C63" s="43"/>
      <c r="D63" s="43"/>
      <c r="E63" s="44" t="s">
        <v>66</v>
      </c>
      <c r="F63" s="43"/>
      <c r="G63" s="43"/>
      <c r="H63" s="43"/>
      <c r="I63" s="43"/>
      <c r="J63" s="45"/>
    </row>
    <row r="64" ht="43.2">
      <c r="A64" s="35" t="s">
        <v>70</v>
      </c>
      <c r="B64" s="42"/>
      <c r="C64" s="43"/>
      <c r="D64" s="43"/>
      <c r="E64" s="46" t="s">
        <v>436</v>
      </c>
      <c r="F64" s="43"/>
      <c r="G64" s="43"/>
      <c r="H64" s="43"/>
      <c r="I64" s="43"/>
      <c r="J64" s="45"/>
    </row>
    <row r="65" ht="72">
      <c r="A65" s="35" t="s">
        <v>72</v>
      </c>
      <c r="B65" s="42"/>
      <c r="C65" s="43"/>
      <c r="D65" s="43"/>
      <c r="E65" s="37" t="s">
        <v>162</v>
      </c>
      <c r="F65" s="43"/>
      <c r="G65" s="43"/>
      <c r="H65" s="43"/>
      <c r="I65" s="43"/>
      <c r="J65" s="45"/>
    </row>
    <row r="66">
      <c r="A66" s="29" t="s">
        <v>61</v>
      </c>
      <c r="B66" s="30"/>
      <c r="C66" s="31" t="s">
        <v>163</v>
      </c>
      <c r="D66" s="32"/>
      <c r="E66" s="29" t="s">
        <v>164</v>
      </c>
      <c r="F66" s="32"/>
      <c r="G66" s="32"/>
      <c r="H66" s="32"/>
      <c r="I66" s="33">
        <f>SUMIFS(I67:I74,A67:A74,"P")</f>
        <v>0</v>
      </c>
      <c r="J66" s="34"/>
    </row>
    <row r="67">
      <c r="A67" s="35" t="s">
        <v>64</v>
      </c>
      <c r="B67" s="35">
        <v>15</v>
      </c>
      <c r="C67" s="36" t="s">
        <v>392</v>
      </c>
      <c r="D67" s="35" t="s">
        <v>66</v>
      </c>
      <c r="E67" s="37" t="s">
        <v>393</v>
      </c>
      <c r="F67" s="38" t="s">
        <v>118</v>
      </c>
      <c r="G67" s="39">
        <v>5.2999999999999998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72">
      <c r="A69" s="35" t="s">
        <v>70</v>
      </c>
      <c r="B69" s="42"/>
      <c r="C69" s="43"/>
      <c r="D69" s="43"/>
      <c r="E69" s="46" t="s">
        <v>437</v>
      </c>
      <c r="F69" s="43"/>
      <c r="G69" s="43"/>
      <c r="H69" s="43"/>
      <c r="I69" s="43"/>
      <c r="J69" s="45"/>
    </row>
    <row r="70" ht="409.5">
      <c r="A70" s="35" t="s">
        <v>72</v>
      </c>
      <c r="B70" s="42"/>
      <c r="C70" s="43"/>
      <c r="D70" s="43"/>
      <c r="E70" s="37" t="s">
        <v>395</v>
      </c>
      <c r="F70" s="43"/>
      <c r="G70" s="43"/>
      <c r="H70" s="43"/>
      <c r="I70" s="43"/>
      <c r="J70" s="45"/>
    </row>
    <row r="71">
      <c r="A71" s="35" t="s">
        <v>64</v>
      </c>
      <c r="B71" s="35">
        <v>17</v>
      </c>
      <c r="C71" s="36" t="s">
        <v>396</v>
      </c>
      <c r="D71" s="35" t="s">
        <v>66</v>
      </c>
      <c r="E71" s="37" t="s">
        <v>397</v>
      </c>
      <c r="F71" s="38" t="s">
        <v>118</v>
      </c>
      <c r="G71" s="39">
        <v>3.1699999999999999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69</v>
      </c>
      <c r="B72" s="42"/>
      <c r="C72" s="43"/>
      <c r="D72" s="43"/>
      <c r="E72" s="44" t="s">
        <v>66</v>
      </c>
      <c r="F72" s="43"/>
      <c r="G72" s="43"/>
      <c r="H72" s="43"/>
      <c r="I72" s="43"/>
      <c r="J72" s="45"/>
    </row>
    <row r="73" ht="100.8">
      <c r="A73" s="35" t="s">
        <v>70</v>
      </c>
      <c r="B73" s="42"/>
      <c r="C73" s="43"/>
      <c r="D73" s="43"/>
      <c r="E73" s="46" t="s">
        <v>438</v>
      </c>
      <c r="F73" s="43"/>
      <c r="G73" s="43"/>
      <c r="H73" s="43"/>
      <c r="I73" s="43"/>
      <c r="J73" s="45"/>
    </row>
    <row r="74" ht="57.6">
      <c r="A74" s="35" t="s">
        <v>72</v>
      </c>
      <c r="B74" s="42"/>
      <c r="C74" s="43"/>
      <c r="D74" s="43"/>
      <c r="E74" s="37" t="s">
        <v>439</v>
      </c>
      <c r="F74" s="43"/>
      <c r="G74" s="43"/>
      <c r="H74" s="43"/>
      <c r="I74" s="43"/>
      <c r="J74" s="45"/>
    </row>
    <row r="75">
      <c r="A75" s="29" t="s">
        <v>61</v>
      </c>
      <c r="B75" s="30"/>
      <c r="C75" s="31" t="s">
        <v>288</v>
      </c>
      <c r="D75" s="32"/>
      <c r="E75" s="29" t="s">
        <v>289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64</v>
      </c>
      <c r="B76" s="35">
        <v>16</v>
      </c>
      <c r="C76" s="36" t="s">
        <v>400</v>
      </c>
      <c r="D76" s="35" t="s">
        <v>66</v>
      </c>
      <c r="E76" s="37" t="s">
        <v>401</v>
      </c>
      <c r="F76" s="38" t="s">
        <v>118</v>
      </c>
      <c r="G76" s="39">
        <v>2.7269999999999999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43.2">
      <c r="A78" s="35" t="s">
        <v>70</v>
      </c>
      <c r="B78" s="42"/>
      <c r="C78" s="43"/>
      <c r="D78" s="43"/>
      <c r="E78" s="46" t="s">
        <v>440</v>
      </c>
      <c r="F78" s="43"/>
      <c r="G78" s="43"/>
      <c r="H78" s="43"/>
      <c r="I78" s="43"/>
      <c r="J78" s="45"/>
    </row>
    <row r="79" ht="409.5">
      <c r="A79" s="35" t="s">
        <v>72</v>
      </c>
      <c r="B79" s="42"/>
      <c r="C79" s="43"/>
      <c r="D79" s="43"/>
      <c r="E79" s="37" t="s">
        <v>441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290</v>
      </c>
      <c r="D80" s="35" t="s">
        <v>66</v>
      </c>
      <c r="E80" s="37" t="s">
        <v>291</v>
      </c>
      <c r="F80" s="38" t="s">
        <v>118</v>
      </c>
      <c r="G80" s="39">
        <v>4.6479999999999997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86.4">
      <c r="A82" s="35" t="s">
        <v>70</v>
      </c>
      <c r="B82" s="42"/>
      <c r="C82" s="43"/>
      <c r="D82" s="43"/>
      <c r="E82" s="46" t="s">
        <v>442</v>
      </c>
      <c r="F82" s="43"/>
      <c r="G82" s="43"/>
      <c r="H82" s="43"/>
      <c r="I82" s="43"/>
      <c r="J82" s="45"/>
    </row>
    <row r="83" ht="144">
      <c r="A83" s="35" t="s">
        <v>72</v>
      </c>
      <c r="B83" s="42"/>
      <c r="C83" s="43"/>
      <c r="D83" s="43"/>
      <c r="E83" s="37" t="s">
        <v>404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64</v>
      </c>
      <c r="B85" s="35">
        <v>19</v>
      </c>
      <c r="C85" s="36" t="s">
        <v>405</v>
      </c>
      <c r="D85" s="35" t="s">
        <v>66</v>
      </c>
      <c r="E85" s="37" t="s">
        <v>406</v>
      </c>
      <c r="F85" s="38" t="s">
        <v>118</v>
      </c>
      <c r="G85" s="39">
        <v>9.5700000000000003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43.2">
      <c r="A87" s="35" t="s">
        <v>70</v>
      </c>
      <c r="B87" s="42"/>
      <c r="C87" s="43"/>
      <c r="D87" s="43"/>
      <c r="E87" s="46" t="s">
        <v>443</v>
      </c>
      <c r="F87" s="43"/>
      <c r="G87" s="43"/>
      <c r="H87" s="43"/>
      <c r="I87" s="43"/>
      <c r="J87" s="45"/>
    </row>
    <row r="88" ht="409.5">
      <c r="A88" s="35" t="s">
        <v>72</v>
      </c>
      <c r="B88" s="42"/>
      <c r="C88" s="43"/>
      <c r="D88" s="43"/>
      <c r="E88" s="37" t="s">
        <v>408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206</v>
      </c>
      <c r="D89" s="32"/>
      <c r="E89" s="29" t="s">
        <v>207</v>
      </c>
      <c r="F89" s="32"/>
      <c r="G89" s="32"/>
      <c r="H89" s="32"/>
      <c r="I89" s="33">
        <f>SUMIFS(I90:I101,A90:A101,"P")</f>
        <v>0</v>
      </c>
      <c r="J89" s="34"/>
    </row>
    <row r="90">
      <c r="A90" s="35" t="s">
        <v>64</v>
      </c>
      <c r="B90" s="35">
        <v>20</v>
      </c>
      <c r="C90" s="36" t="s">
        <v>409</v>
      </c>
      <c r="D90" s="35" t="s">
        <v>66</v>
      </c>
      <c r="E90" s="37" t="s">
        <v>410</v>
      </c>
      <c r="F90" s="38" t="s">
        <v>144</v>
      </c>
      <c r="G90" s="39">
        <v>14.5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444</v>
      </c>
      <c r="F92" s="43"/>
      <c r="G92" s="43"/>
      <c r="H92" s="43"/>
      <c r="I92" s="43"/>
      <c r="J92" s="45"/>
    </row>
    <row r="93" ht="72">
      <c r="A93" s="35" t="s">
        <v>72</v>
      </c>
      <c r="B93" s="42"/>
      <c r="C93" s="43"/>
      <c r="D93" s="43"/>
      <c r="E93" s="37" t="s">
        <v>445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446</v>
      </c>
      <c r="D94" s="35" t="s">
        <v>66</v>
      </c>
      <c r="E94" s="37" t="s">
        <v>447</v>
      </c>
      <c r="F94" s="38" t="s">
        <v>197</v>
      </c>
      <c r="G94" s="39">
        <v>14.5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448</v>
      </c>
      <c r="F96" s="43"/>
      <c r="G96" s="43"/>
      <c r="H96" s="43"/>
      <c r="I96" s="43"/>
      <c r="J96" s="45"/>
    </row>
    <row r="97" ht="187.2">
      <c r="A97" s="35" t="s">
        <v>72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5"/>
    </row>
    <row r="98">
      <c r="A98" s="35" t="s">
        <v>64</v>
      </c>
      <c r="B98" s="35">
        <v>22</v>
      </c>
      <c r="C98" s="36" t="s">
        <v>450</v>
      </c>
      <c r="D98" s="35" t="s">
        <v>66</v>
      </c>
      <c r="E98" s="37" t="s">
        <v>451</v>
      </c>
      <c r="F98" s="38" t="s">
        <v>118</v>
      </c>
      <c r="G98" s="39">
        <v>5.0999999999999996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43.2">
      <c r="A100" s="35" t="s">
        <v>70</v>
      </c>
      <c r="B100" s="42"/>
      <c r="C100" s="43"/>
      <c r="D100" s="43"/>
      <c r="E100" s="46" t="s">
        <v>452</v>
      </c>
      <c r="F100" s="43"/>
      <c r="G100" s="43"/>
      <c r="H100" s="43"/>
      <c r="I100" s="43"/>
      <c r="J100" s="45"/>
    </row>
    <row r="101" ht="129.6">
      <c r="A101" s="35" t="s">
        <v>72</v>
      </c>
      <c r="B101" s="47"/>
      <c r="C101" s="48"/>
      <c r="D101" s="48"/>
      <c r="E101" s="37" t="s">
        <v>453</v>
      </c>
      <c r="F101" s="48"/>
      <c r="G101" s="48"/>
      <c r="H101" s="48"/>
      <c r="I101" s="48"/>
      <c r="J10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29</v>
      </c>
      <c r="I3" s="23">
        <f>SUMIFS(I8:I136,A8:A136,"SD")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SUMIFS(I9:I31,A9:A31,"P")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93.522000000000006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57.6">
      <c r="A11" s="35" t="s">
        <v>70</v>
      </c>
      <c r="B11" s="42"/>
      <c r="C11" s="43"/>
      <c r="D11" s="43"/>
      <c r="E11" s="46" t="s">
        <v>454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37.840000000000003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28.8">
      <c r="A15" s="35" t="s">
        <v>70</v>
      </c>
      <c r="B15" s="42"/>
      <c r="C15" s="43"/>
      <c r="D15" s="43"/>
      <c r="E15" s="46" t="s">
        <v>455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1128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72">
      <c r="A19" s="35" t="s">
        <v>70</v>
      </c>
      <c r="B19" s="42"/>
      <c r="C19" s="43"/>
      <c r="D19" s="43"/>
      <c r="E19" s="46" t="s">
        <v>456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11.880000000000001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457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 ht="28.8">
      <c r="A25" s="35" t="s">
        <v>64</v>
      </c>
      <c r="B25" s="35">
        <v>5</v>
      </c>
      <c r="C25" s="36" t="s">
        <v>458</v>
      </c>
      <c r="D25" s="35" t="s">
        <v>66</v>
      </c>
      <c r="E25" s="37" t="s">
        <v>459</v>
      </c>
      <c r="F25" s="38" t="s">
        <v>245</v>
      </c>
      <c r="G25" s="39">
        <v>1.218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69</v>
      </c>
      <c r="B26" s="42"/>
      <c r="C26" s="43"/>
      <c r="D26" s="43"/>
      <c r="E26" s="44" t="s">
        <v>66</v>
      </c>
      <c r="F26" s="43"/>
      <c r="G26" s="43"/>
      <c r="H26" s="43"/>
      <c r="I26" s="43"/>
      <c r="J26" s="45"/>
    </row>
    <row r="27" ht="57.6">
      <c r="A27" s="35" t="s">
        <v>70</v>
      </c>
      <c r="B27" s="42"/>
      <c r="C27" s="43"/>
      <c r="D27" s="43"/>
      <c r="E27" s="46" t="s">
        <v>460</v>
      </c>
      <c r="F27" s="43"/>
      <c r="G27" s="43"/>
      <c r="H27" s="43"/>
      <c r="I27" s="43"/>
      <c r="J27" s="45"/>
    </row>
    <row r="28" ht="158.4">
      <c r="A28" s="35" t="s">
        <v>72</v>
      </c>
      <c r="B28" s="42"/>
      <c r="C28" s="43"/>
      <c r="D28" s="43"/>
      <c r="E28" s="37" t="s">
        <v>461</v>
      </c>
      <c r="F28" s="43"/>
      <c r="G28" s="43"/>
      <c r="H28" s="43"/>
      <c r="I28" s="43"/>
      <c r="J28" s="45"/>
    </row>
    <row r="29">
      <c r="A29" s="35" t="s">
        <v>64</v>
      </c>
      <c r="B29" s="35">
        <v>6</v>
      </c>
      <c r="C29" s="36" t="s">
        <v>462</v>
      </c>
      <c r="D29" s="35" t="s">
        <v>66</v>
      </c>
      <c r="E29" s="37" t="s">
        <v>463</v>
      </c>
      <c r="F29" s="38" t="s">
        <v>68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69</v>
      </c>
      <c r="B30" s="42"/>
      <c r="C30" s="43"/>
      <c r="D30" s="43"/>
      <c r="E30" s="44" t="s">
        <v>66</v>
      </c>
      <c r="F30" s="43"/>
      <c r="G30" s="43"/>
      <c r="H30" s="43"/>
      <c r="I30" s="43"/>
      <c r="J30" s="45"/>
    </row>
    <row r="31" ht="57.6">
      <c r="A31" s="35" t="s">
        <v>72</v>
      </c>
      <c r="B31" s="42"/>
      <c r="C31" s="43"/>
      <c r="D31" s="43"/>
      <c r="E31" s="37" t="s">
        <v>464</v>
      </c>
      <c r="F31" s="43"/>
      <c r="G31" s="43"/>
      <c r="H31" s="43"/>
      <c r="I31" s="43"/>
      <c r="J31" s="45"/>
    </row>
    <row r="32">
      <c r="A32" s="29" t="s">
        <v>61</v>
      </c>
      <c r="B32" s="30"/>
      <c r="C32" s="31" t="s">
        <v>125</v>
      </c>
      <c r="D32" s="32"/>
      <c r="E32" s="29" t="s">
        <v>126</v>
      </c>
      <c r="F32" s="32"/>
      <c r="G32" s="32"/>
      <c r="H32" s="32"/>
      <c r="I32" s="33">
        <f>SUMIFS(I33:I74,A33:A74,"P")</f>
        <v>0</v>
      </c>
      <c r="J32" s="34"/>
    </row>
    <row r="33">
      <c r="A33" s="35" t="s">
        <v>64</v>
      </c>
      <c r="B33" s="35">
        <v>7</v>
      </c>
      <c r="C33" s="36" t="s">
        <v>127</v>
      </c>
      <c r="D33" s="35" t="s">
        <v>66</v>
      </c>
      <c r="E33" s="37" t="s">
        <v>368</v>
      </c>
      <c r="F33" s="38" t="s">
        <v>129</v>
      </c>
      <c r="G33" s="39">
        <v>140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69</v>
      </c>
      <c r="B34" s="42"/>
      <c r="C34" s="43"/>
      <c r="D34" s="43"/>
      <c r="E34" s="44" t="s">
        <v>66</v>
      </c>
      <c r="F34" s="43"/>
      <c r="G34" s="43"/>
      <c r="H34" s="43"/>
      <c r="I34" s="43"/>
      <c r="J34" s="45"/>
    </row>
    <row r="35" ht="43.2">
      <c r="A35" s="35" t="s">
        <v>70</v>
      </c>
      <c r="B35" s="42"/>
      <c r="C35" s="43"/>
      <c r="D35" s="43"/>
      <c r="E35" s="46" t="s">
        <v>465</v>
      </c>
      <c r="F35" s="43"/>
      <c r="G35" s="43"/>
      <c r="H35" s="43"/>
      <c r="I35" s="43"/>
      <c r="J35" s="45"/>
    </row>
    <row r="36" ht="57.6">
      <c r="A36" s="35" t="s">
        <v>72</v>
      </c>
      <c r="B36" s="42"/>
      <c r="C36" s="43"/>
      <c r="D36" s="43"/>
      <c r="E36" s="37" t="s">
        <v>131</v>
      </c>
      <c r="F36" s="43"/>
      <c r="G36" s="43"/>
      <c r="H36" s="43"/>
      <c r="I36" s="43"/>
      <c r="J36" s="45"/>
    </row>
    <row r="37">
      <c r="A37" s="35" t="s">
        <v>64</v>
      </c>
      <c r="B37" s="35">
        <v>8</v>
      </c>
      <c r="C37" s="36" t="s">
        <v>466</v>
      </c>
      <c r="D37" s="35" t="s">
        <v>66</v>
      </c>
      <c r="E37" s="37" t="s">
        <v>467</v>
      </c>
      <c r="F37" s="38" t="s">
        <v>107</v>
      </c>
      <c r="G37" s="39">
        <v>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69</v>
      </c>
      <c r="B38" s="42"/>
      <c r="C38" s="43"/>
      <c r="D38" s="43"/>
      <c r="E38" s="44" t="s">
        <v>66</v>
      </c>
      <c r="F38" s="43"/>
      <c r="G38" s="43"/>
      <c r="H38" s="43"/>
      <c r="I38" s="43"/>
      <c r="J38" s="45"/>
    </row>
    <row r="39" ht="172.8">
      <c r="A39" s="35" t="s">
        <v>72</v>
      </c>
      <c r="B39" s="42"/>
      <c r="C39" s="43"/>
      <c r="D39" s="43"/>
      <c r="E39" s="37" t="s">
        <v>468</v>
      </c>
      <c r="F39" s="43"/>
      <c r="G39" s="43"/>
      <c r="H39" s="43"/>
      <c r="I39" s="43"/>
      <c r="J39" s="45"/>
    </row>
    <row r="40">
      <c r="A40" s="35" t="s">
        <v>64</v>
      </c>
      <c r="B40" s="35">
        <v>9</v>
      </c>
      <c r="C40" s="36" t="s">
        <v>469</v>
      </c>
      <c r="D40" s="35" t="s">
        <v>66</v>
      </c>
      <c r="E40" s="37" t="s">
        <v>470</v>
      </c>
      <c r="F40" s="38" t="s">
        <v>107</v>
      </c>
      <c r="G40" s="39">
        <v>1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69</v>
      </c>
      <c r="B41" s="42"/>
      <c r="C41" s="43"/>
      <c r="D41" s="43"/>
      <c r="E41" s="44" t="s">
        <v>66</v>
      </c>
      <c r="F41" s="43"/>
      <c r="G41" s="43"/>
      <c r="H41" s="43"/>
      <c r="I41" s="43"/>
      <c r="J41" s="45"/>
    </row>
    <row r="42" ht="172.8">
      <c r="A42" s="35" t="s">
        <v>72</v>
      </c>
      <c r="B42" s="42"/>
      <c r="C42" s="43"/>
      <c r="D42" s="43"/>
      <c r="E42" s="37" t="s">
        <v>468</v>
      </c>
      <c r="F42" s="43"/>
      <c r="G42" s="43"/>
      <c r="H42" s="43"/>
      <c r="I42" s="43"/>
      <c r="J42" s="45"/>
    </row>
    <row r="43" ht="28.8">
      <c r="A43" s="35" t="s">
        <v>64</v>
      </c>
      <c r="B43" s="35">
        <v>10</v>
      </c>
      <c r="C43" s="36" t="s">
        <v>370</v>
      </c>
      <c r="D43" s="35" t="s">
        <v>66</v>
      </c>
      <c r="E43" s="37" t="s">
        <v>371</v>
      </c>
      <c r="F43" s="38" t="s">
        <v>118</v>
      </c>
      <c r="G43" s="39">
        <v>17.219999999999999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69</v>
      </c>
      <c r="B44" s="42"/>
      <c r="C44" s="43"/>
      <c r="D44" s="43"/>
      <c r="E44" s="44" t="s">
        <v>66</v>
      </c>
      <c r="F44" s="43"/>
      <c r="G44" s="43"/>
      <c r="H44" s="43"/>
      <c r="I44" s="43"/>
      <c r="J44" s="45"/>
    </row>
    <row r="45" ht="43.2">
      <c r="A45" s="35" t="s">
        <v>70</v>
      </c>
      <c r="B45" s="42"/>
      <c r="C45" s="43"/>
      <c r="D45" s="43"/>
      <c r="E45" s="46" t="s">
        <v>471</v>
      </c>
      <c r="F45" s="43"/>
      <c r="G45" s="43"/>
      <c r="H45" s="43"/>
      <c r="I45" s="43"/>
      <c r="J45" s="45"/>
    </row>
    <row r="46" ht="115.2">
      <c r="A46" s="35" t="s">
        <v>72</v>
      </c>
      <c r="B46" s="42"/>
      <c r="C46" s="43"/>
      <c r="D46" s="43"/>
      <c r="E46" s="37" t="s">
        <v>472</v>
      </c>
      <c r="F46" s="43"/>
      <c r="G46" s="43"/>
      <c r="H46" s="43"/>
      <c r="I46" s="43"/>
      <c r="J46" s="45"/>
    </row>
    <row r="47">
      <c r="A47" s="35" t="s">
        <v>64</v>
      </c>
      <c r="B47" s="35">
        <v>11</v>
      </c>
      <c r="C47" s="36" t="s">
        <v>473</v>
      </c>
      <c r="D47" s="35" t="s">
        <v>66</v>
      </c>
      <c r="E47" s="37" t="s">
        <v>474</v>
      </c>
      <c r="F47" s="38" t="s">
        <v>197</v>
      </c>
      <c r="G47" s="39">
        <v>29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69</v>
      </c>
      <c r="B48" s="42"/>
      <c r="C48" s="43"/>
      <c r="D48" s="43"/>
      <c r="E48" s="44" t="s">
        <v>66</v>
      </c>
      <c r="F48" s="43"/>
      <c r="G48" s="43"/>
      <c r="H48" s="43"/>
      <c r="I48" s="43"/>
      <c r="J48" s="45"/>
    </row>
    <row r="49" ht="28.8">
      <c r="A49" s="35" t="s">
        <v>70</v>
      </c>
      <c r="B49" s="42"/>
      <c r="C49" s="43"/>
      <c r="D49" s="43"/>
      <c r="E49" s="46" t="s">
        <v>475</v>
      </c>
      <c r="F49" s="43"/>
      <c r="G49" s="43"/>
      <c r="H49" s="43"/>
      <c r="I49" s="43"/>
      <c r="J49" s="45"/>
    </row>
    <row r="50" ht="115.2">
      <c r="A50" s="35" t="s">
        <v>72</v>
      </c>
      <c r="B50" s="42"/>
      <c r="C50" s="43"/>
      <c r="D50" s="43"/>
      <c r="E50" s="37" t="s">
        <v>476</v>
      </c>
      <c r="F50" s="43"/>
      <c r="G50" s="43"/>
      <c r="H50" s="43"/>
      <c r="I50" s="43"/>
      <c r="J50" s="45"/>
    </row>
    <row r="51">
      <c r="A51" s="35" t="s">
        <v>64</v>
      </c>
      <c r="B51" s="35">
        <v>12</v>
      </c>
      <c r="C51" s="36" t="s">
        <v>374</v>
      </c>
      <c r="D51" s="35" t="s">
        <v>66</v>
      </c>
      <c r="E51" s="37" t="s">
        <v>375</v>
      </c>
      <c r="F51" s="38" t="s">
        <v>118</v>
      </c>
      <c r="G51" s="39">
        <v>553.5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 ht="86.4">
      <c r="A53" s="35" t="s">
        <v>70</v>
      </c>
      <c r="B53" s="42"/>
      <c r="C53" s="43"/>
      <c r="D53" s="43"/>
      <c r="E53" s="46" t="s">
        <v>477</v>
      </c>
      <c r="F53" s="43"/>
      <c r="G53" s="43"/>
      <c r="H53" s="43"/>
      <c r="I53" s="43"/>
      <c r="J53" s="45"/>
    </row>
    <row r="54" ht="409.5">
      <c r="A54" s="35" t="s">
        <v>72</v>
      </c>
      <c r="B54" s="42"/>
      <c r="C54" s="43"/>
      <c r="D54" s="43"/>
      <c r="E54" s="37" t="s">
        <v>377</v>
      </c>
      <c r="F54" s="43"/>
      <c r="G54" s="43"/>
      <c r="H54" s="43"/>
      <c r="I54" s="43"/>
      <c r="J54" s="45"/>
    </row>
    <row r="55">
      <c r="A55" s="35" t="s">
        <v>64</v>
      </c>
      <c r="B55" s="35">
        <v>13</v>
      </c>
      <c r="C55" s="36" t="s">
        <v>428</v>
      </c>
      <c r="D55" s="35" t="s">
        <v>66</v>
      </c>
      <c r="E55" s="37" t="s">
        <v>429</v>
      </c>
      <c r="F55" s="38" t="s">
        <v>118</v>
      </c>
      <c r="G55" s="39">
        <v>11.880000000000001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69</v>
      </c>
      <c r="B56" s="42"/>
      <c r="C56" s="43"/>
      <c r="D56" s="43"/>
      <c r="E56" s="44" t="s">
        <v>66</v>
      </c>
      <c r="F56" s="43"/>
      <c r="G56" s="43"/>
      <c r="H56" s="43"/>
      <c r="I56" s="43"/>
      <c r="J56" s="45"/>
    </row>
    <row r="57" ht="28.8">
      <c r="A57" s="35" t="s">
        <v>70</v>
      </c>
      <c r="B57" s="42"/>
      <c r="C57" s="43"/>
      <c r="D57" s="43"/>
      <c r="E57" s="46" t="s">
        <v>478</v>
      </c>
      <c r="F57" s="43"/>
      <c r="G57" s="43"/>
      <c r="H57" s="43"/>
      <c r="I57" s="43"/>
      <c r="J57" s="45"/>
    </row>
    <row r="58" ht="388.8">
      <c r="A58" s="35" t="s">
        <v>72</v>
      </c>
      <c r="B58" s="42"/>
      <c r="C58" s="43"/>
      <c r="D58" s="43"/>
      <c r="E58" s="37" t="s">
        <v>431</v>
      </c>
      <c r="F58" s="43"/>
      <c r="G58" s="43"/>
      <c r="H58" s="43"/>
      <c r="I58" s="43"/>
      <c r="J58" s="45"/>
    </row>
    <row r="59">
      <c r="A59" s="35" t="s">
        <v>64</v>
      </c>
      <c r="B59" s="35">
        <v>14</v>
      </c>
      <c r="C59" s="36" t="s">
        <v>383</v>
      </c>
      <c r="D59" s="35" t="s">
        <v>66</v>
      </c>
      <c r="E59" s="37" t="s">
        <v>384</v>
      </c>
      <c r="F59" s="38" t="s">
        <v>118</v>
      </c>
      <c r="G59" s="39">
        <v>553.5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69</v>
      </c>
      <c r="B60" s="42"/>
      <c r="C60" s="43"/>
      <c r="D60" s="43"/>
      <c r="E60" s="44" t="s">
        <v>66</v>
      </c>
      <c r="F60" s="43"/>
      <c r="G60" s="43"/>
      <c r="H60" s="43"/>
      <c r="I60" s="43"/>
      <c r="J60" s="45"/>
    </row>
    <row r="61" ht="28.8">
      <c r="A61" s="35" t="s">
        <v>70</v>
      </c>
      <c r="B61" s="42"/>
      <c r="C61" s="43"/>
      <c r="D61" s="43"/>
      <c r="E61" s="46" t="s">
        <v>479</v>
      </c>
      <c r="F61" s="43"/>
      <c r="G61" s="43"/>
      <c r="H61" s="43"/>
      <c r="I61" s="43"/>
      <c r="J61" s="45"/>
    </row>
    <row r="62" ht="388.8">
      <c r="A62" s="35" t="s">
        <v>72</v>
      </c>
      <c r="B62" s="42"/>
      <c r="C62" s="43"/>
      <c r="D62" s="43"/>
      <c r="E62" s="37" t="s">
        <v>386</v>
      </c>
      <c r="F62" s="43"/>
      <c r="G62" s="43"/>
      <c r="H62" s="43"/>
      <c r="I62" s="43"/>
      <c r="J62" s="45"/>
    </row>
    <row r="63">
      <c r="A63" s="35" t="s">
        <v>64</v>
      </c>
      <c r="B63" s="35">
        <v>15</v>
      </c>
      <c r="C63" s="36" t="s">
        <v>151</v>
      </c>
      <c r="D63" s="35" t="s">
        <v>66</v>
      </c>
      <c r="E63" s="37" t="s">
        <v>152</v>
      </c>
      <c r="F63" s="38" t="s">
        <v>129</v>
      </c>
      <c r="G63" s="39">
        <v>168.5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57.6">
      <c r="A65" s="35" t="s">
        <v>70</v>
      </c>
      <c r="B65" s="42"/>
      <c r="C65" s="43"/>
      <c r="D65" s="43"/>
      <c r="E65" s="46" t="s">
        <v>480</v>
      </c>
      <c r="F65" s="43"/>
      <c r="G65" s="43"/>
      <c r="H65" s="43"/>
      <c r="I65" s="43"/>
      <c r="J65" s="45"/>
    </row>
    <row r="66" ht="72">
      <c r="A66" s="35" t="s">
        <v>72</v>
      </c>
      <c r="B66" s="42"/>
      <c r="C66" s="43"/>
      <c r="D66" s="43"/>
      <c r="E66" s="37" t="s">
        <v>155</v>
      </c>
      <c r="F66" s="43"/>
      <c r="G66" s="43"/>
      <c r="H66" s="43"/>
      <c r="I66" s="43"/>
      <c r="J66" s="45"/>
    </row>
    <row r="67">
      <c r="A67" s="35" t="s">
        <v>64</v>
      </c>
      <c r="B67" s="35">
        <v>16</v>
      </c>
      <c r="C67" s="36" t="s">
        <v>388</v>
      </c>
      <c r="D67" s="35" t="s">
        <v>66</v>
      </c>
      <c r="E67" s="37" t="s">
        <v>389</v>
      </c>
      <c r="F67" s="38" t="s">
        <v>129</v>
      </c>
      <c r="G67" s="39">
        <v>79.200000000000003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28.8">
      <c r="A69" s="35" t="s">
        <v>70</v>
      </c>
      <c r="B69" s="42"/>
      <c r="C69" s="43"/>
      <c r="D69" s="43"/>
      <c r="E69" s="46" t="s">
        <v>481</v>
      </c>
      <c r="F69" s="43"/>
      <c r="G69" s="43"/>
      <c r="H69" s="43"/>
      <c r="I69" s="43"/>
      <c r="J69" s="45"/>
    </row>
    <row r="70" ht="72">
      <c r="A70" s="35" t="s">
        <v>72</v>
      </c>
      <c r="B70" s="42"/>
      <c r="C70" s="43"/>
      <c r="D70" s="43"/>
      <c r="E70" s="37" t="s">
        <v>159</v>
      </c>
      <c r="F70" s="43"/>
      <c r="G70" s="43"/>
      <c r="H70" s="43"/>
      <c r="I70" s="43"/>
      <c r="J70" s="45"/>
    </row>
    <row r="71">
      <c r="A71" s="35" t="s">
        <v>64</v>
      </c>
      <c r="B71" s="35">
        <v>17</v>
      </c>
      <c r="C71" s="36" t="s">
        <v>160</v>
      </c>
      <c r="D71" s="35" t="s">
        <v>66</v>
      </c>
      <c r="E71" s="37" t="s">
        <v>161</v>
      </c>
      <c r="F71" s="38" t="s">
        <v>129</v>
      </c>
      <c r="G71" s="39">
        <v>79.200000000000003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69</v>
      </c>
      <c r="B72" s="42"/>
      <c r="C72" s="43"/>
      <c r="D72" s="43"/>
      <c r="E72" s="44" t="s">
        <v>66</v>
      </c>
      <c r="F72" s="43"/>
      <c r="G72" s="43"/>
      <c r="H72" s="43"/>
      <c r="I72" s="43"/>
      <c r="J72" s="45"/>
    </row>
    <row r="73" ht="28.8">
      <c r="A73" s="35" t="s">
        <v>70</v>
      </c>
      <c r="B73" s="42"/>
      <c r="C73" s="43"/>
      <c r="D73" s="43"/>
      <c r="E73" s="46" t="s">
        <v>482</v>
      </c>
      <c r="F73" s="43"/>
      <c r="G73" s="43"/>
      <c r="H73" s="43"/>
      <c r="I73" s="43"/>
      <c r="J73" s="45"/>
    </row>
    <row r="74" ht="72">
      <c r="A74" s="35" t="s">
        <v>72</v>
      </c>
      <c r="B74" s="42"/>
      <c r="C74" s="43"/>
      <c r="D74" s="43"/>
      <c r="E74" s="37" t="s">
        <v>162</v>
      </c>
      <c r="F74" s="43"/>
      <c r="G74" s="43"/>
      <c r="H74" s="43"/>
      <c r="I74" s="43"/>
      <c r="J74" s="45"/>
    </row>
    <row r="75">
      <c r="A75" s="29" t="s">
        <v>61</v>
      </c>
      <c r="B75" s="30"/>
      <c r="C75" s="31" t="s">
        <v>163</v>
      </c>
      <c r="D75" s="32"/>
      <c r="E75" s="29" t="s">
        <v>164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64</v>
      </c>
      <c r="B76" s="35">
        <v>18</v>
      </c>
      <c r="C76" s="36" t="s">
        <v>483</v>
      </c>
      <c r="D76" s="35" t="s">
        <v>66</v>
      </c>
      <c r="E76" s="37" t="s">
        <v>484</v>
      </c>
      <c r="F76" s="38" t="s">
        <v>129</v>
      </c>
      <c r="G76" s="39">
        <v>40.700000000000003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43.2">
      <c r="A78" s="35" t="s">
        <v>70</v>
      </c>
      <c r="B78" s="42"/>
      <c r="C78" s="43"/>
      <c r="D78" s="43"/>
      <c r="E78" s="46" t="s">
        <v>485</v>
      </c>
      <c r="F78" s="43"/>
      <c r="G78" s="43"/>
      <c r="H78" s="43"/>
      <c r="I78" s="43"/>
      <c r="J78" s="45"/>
    </row>
    <row r="79" ht="144">
      <c r="A79" s="35" t="s">
        <v>72</v>
      </c>
      <c r="B79" s="42"/>
      <c r="C79" s="43"/>
      <c r="D79" s="43"/>
      <c r="E79" s="37" t="s">
        <v>486</v>
      </c>
      <c r="F79" s="43"/>
      <c r="G79" s="43"/>
      <c r="H79" s="43"/>
      <c r="I79" s="43"/>
      <c r="J79" s="45"/>
    </row>
    <row r="80">
      <c r="A80" s="35" t="s">
        <v>64</v>
      </c>
      <c r="B80" s="35">
        <v>19</v>
      </c>
      <c r="C80" s="36" t="s">
        <v>392</v>
      </c>
      <c r="D80" s="35" t="s">
        <v>66</v>
      </c>
      <c r="E80" s="37" t="s">
        <v>393</v>
      </c>
      <c r="F80" s="38" t="s">
        <v>118</v>
      </c>
      <c r="G80" s="39">
        <v>13.4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72">
      <c r="A82" s="35" t="s">
        <v>70</v>
      </c>
      <c r="B82" s="42"/>
      <c r="C82" s="43"/>
      <c r="D82" s="43"/>
      <c r="E82" s="46" t="s">
        <v>487</v>
      </c>
      <c r="F82" s="43"/>
      <c r="G82" s="43"/>
      <c r="H82" s="43"/>
      <c r="I82" s="43"/>
      <c r="J82" s="45"/>
    </row>
    <row r="83" ht="409.5">
      <c r="A83" s="35" t="s">
        <v>72</v>
      </c>
      <c r="B83" s="42"/>
      <c r="C83" s="43"/>
      <c r="D83" s="43"/>
      <c r="E83" s="37" t="s">
        <v>395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488</v>
      </c>
      <c r="D84" s="32"/>
      <c r="E84" s="29" t="s">
        <v>489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64</v>
      </c>
      <c r="B85" s="35">
        <v>20</v>
      </c>
      <c r="C85" s="36" t="s">
        <v>490</v>
      </c>
      <c r="D85" s="35" t="s">
        <v>66</v>
      </c>
      <c r="E85" s="37" t="s">
        <v>491</v>
      </c>
      <c r="F85" s="38" t="s">
        <v>118</v>
      </c>
      <c r="G85" s="39">
        <v>1.375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43.2">
      <c r="A87" s="35" t="s">
        <v>70</v>
      </c>
      <c r="B87" s="42"/>
      <c r="C87" s="43"/>
      <c r="D87" s="43"/>
      <c r="E87" s="46" t="s">
        <v>492</v>
      </c>
      <c r="F87" s="43"/>
      <c r="G87" s="43"/>
      <c r="H87" s="43"/>
      <c r="I87" s="43"/>
      <c r="J87" s="45"/>
    </row>
    <row r="88" ht="409.5">
      <c r="A88" s="35" t="s">
        <v>72</v>
      </c>
      <c r="B88" s="42"/>
      <c r="C88" s="43"/>
      <c r="D88" s="43"/>
      <c r="E88" s="37" t="s">
        <v>493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288</v>
      </c>
      <c r="D89" s="32"/>
      <c r="E89" s="29" t="s">
        <v>289</v>
      </c>
      <c r="F89" s="32"/>
      <c r="G89" s="32"/>
      <c r="H89" s="32"/>
      <c r="I89" s="33">
        <f>SUMIFS(I90:I101,A90:A101,"P")</f>
        <v>0</v>
      </c>
      <c r="J89" s="34"/>
    </row>
    <row r="90">
      <c r="A90" s="35" t="s">
        <v>64</v>
      </c>
      <c r="B90" s="35">
        <v>21</v>
      </c>
      <c r="C90" s="36" t="s">
        <v>400</v>
      </c>
      <c r="D90" s="35" t="s">
        <v>66</v>
      </c>
      <c r="E90" s="37" t="s">
        <v>401</v>
      </c>
      <c r="F90" s="38" t="s">
        <v>118</v>
      </c>
      <c r="G90" s="39">
        <v>14.087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72">
      <c r="A92" s="35" t="s">
        <v>70</v>
      </c>
      <c r="B92" s="42"/>
      <c r="C92" s="43"/>
      <c r="D92" s="43"/>
      <c r="E92" s="46" t="s">
        <v>494</v>
      </c>
      <c r="F92" s="43"/>
      <c r="G92" s="43"/>
      <c r="H92" s="43"/>
      <c r="I92" s="43"/>
      <c r="J92" s="45"/>
    </row>
    <row r="93" ht="409.5">
      <c r="A93" s="35" t="s">
        <v>72</v>
      </c>
      <c r="B93" s="42"/>
      <c r="C93" s="43"/>
      <c r="D93" s="43"/>
      <c r="E93" s="37" t="s">
        <v>395</v>
      </c>
      <c r="F93" s="43"/>
      <c r="G93" s="43"/>
      <c r="H93" s="43"/>
      <c r="I93" s="43"/>
      <c r="J93" s="45"/>
    </row>
    <row r="94">
      <c r="A94" s="35" t="s">
        <v>64</v>
      </c>
      <c r="B94" s="35">
        <v>22</v>
      </c>
      <c r="C94" s="36" t="s">
        <v>396</v>
      </c>
      <c r="D94" s="35"/>
      <c r="E94" s="37" t="s">
        <v>397</v>
      </c>
      <c r="F94" s="38" t="s">
        <v>118</v>
      </c>
      <c r="G94" s="39">
        <v>7.5709999999999997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72">
      <c r="A96" s="35" t="s">
        <v>70</v>
      </c>
      <c r="B96" s="42"/>
      <c r="C96" s="43"/>
      <c r="D96" s="43"/>
      <c r="E96" s="46" t="s">
        <v>495</v>
      </c>
      <c r="F96" s="43"/>
      <c r="G96" s="43"/>
      <c r="H96" s="43"/>
      <c r="I96" s="43"/>
      <c r="J96" s="45"/>
    </row>
    <row r="97" ht="100.8">
      <c r="A97" s="35" t="s">
        <v>72</v>
      </c>
      <c r="B97" s="42"/>
      <c r="C97" s="43"/>
      <c r="D97" s="43"/>
      <c r="E97" s="37" t="s">
        <v>399</v>
      </c>
      <c r="F97" s="43"/>
      <c r="G97" s="43"/>
      <c r="H97" s="43"/>
      <c r="I97" s="43"/>
      <c r="J97" s="45"/>
    </row>
    <row r="98">
      <c r="A98" s="35" t="s">
        <v>64</v>
      </c>
      <c r="B98" s="35">
        <v>23</v>
      </c>
      <c r="C98" s="36" t="s">
        <v>290</v>
      </c>
      <c r="D98" s="35" t="s">
        <v>66</v>
      </c>
      <c r="E98" s="37" t="s">
        <v>291</v>
      </c>
      <c r="F98" s="38" t="s">
        <v>118</v>
      </c>
      <c r="G98" s="39">
        <v>6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43.2">
      <c r="A100" s="35" t="s">
        <v>70</v>
      </c>
      <c r="B100" s="42"/>
      <c r="C100" s="43"/>
      <c r="D100" s="43"/>
      <c r="E100" s="46" t="s">
        <v>496</v>
      </c>
      <c r="F100" s="43"/>
      <c r="G100" s="43"/>
      <c r="H100" s="43"/>
      <c r="I100" s="43"/>
      <c r="J100" s="45"/>
    </row>
    <row r="101" ht="144">
      <c r="A101" s="35" t="s">
        <v>72</v>
      </c>
      <c r="B101" s="42"/>
      <c r="C101" s="43"/>
      <c r="D101" s="43"/>
      <c r="E101" s="37" t="s">
        <v>404</v>
      </c>
      <c r="F101" s="43"/>
      <c r="G101" s="43"/>
      <c r="H101" s="43"/>
      <c r="I101" s="43"/>
      <c r="J101" s="45"/>
    </row>
    <row r="102">
      <c r="A102" s="29" t="s">
        <v>61</v>
      </c>
      <c r="B102" s="30"/>
      <c r="C102" s="31" t="s">
        <v>497</v>
      </c>
      <c r="D102" s="32"/>
      <c r="E102" s="29" t="s">
        <v>498</v>
      </c>
      <c r="F102" s="32"/>
      <c r="G102" s="32"/>
      <c r="H102" s="32"/>
      <c r="I102" s="33">
        <f>SUMIFS(I103:I110,A103:A110,"P")</f>
        <v>0</v>
      </c>
      <c r="J102" s="34"/>
    </row>
    <row r="103" ht="28.8">
      <c r="A103" s="35" t="s">
        <v>64</v>
      </c>
      <c r="B103" s="35">
        <v>24</v>
      </c>
      <c r="C103" s="36" t="s">
        <v>499</v>
      </c>
      <c r="D103" s="35" t="s">
        <v>66</v>
      </c>
      <c r="E103" s="37" t="s">
        <v>500</v>
      </c>
      <c r="F103" s="38" t="s">
        <v>129</v>
      </c>
      <c r="G103" s="39">
        <v>81.400000000000006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69</v>
      </c>
      <c r="B104" s="42"/>
      <c r="C104" s="43"/>
      <c r="D104" s="43"/>
      <c r="E104" s="44" t="s">
        <v>66</v>
      </c>
      <c r="F104" s="43"/>
      <c r="G104" s="43"/>
      <c r="H104" s="43"/>
      <c r="I104" s="43"/>
      <c r="J104" s="45"/>
    </row>
    <row r="105" ht="43.2">
      <c r="A105" s="35" t="s">
        <v>70</v>
      </c>
      <c r="B105" s="42"/>
      <c r="C105" s="43"/>
      <c r="D105" s="43"/>
      <c r="E105" s="46" t="s">
        <v>501</v>
      </c>
      <c r="F105" s="43"/>
      <c r="G105" s="43"/>
      <c r="H105" s="43"/>
      <c r="I105" s="43"/>
      <c r="J105" s="45"/>
    </row>
    <row r="106" ht="273.6">
      <c r="A106" s="35" t="s">
        <v>72</v>
      </c>
      <c r="B106" s="42"/>
      <c r="C106" s="43"/>
      <c r="D106" s="43"/>
      <c r="E106" s="37" t="s">
        <v>502</v>
      </c>
      <c r="F106" s="43"/>
      <c r="G106" s="43"/>
      <c r="H106" s="43"/>
      <c r="I106" s="43"/>
      <c r="J106" s="45"/>
    </row>
    <row r="107">
      <c r="A107" s="35" t="s">
        <v>64</v>
      </c>
      <c r="B107" s="35">
        <v>25</v>
      </c>
      <c r="C107" s="36" t="s">
        <v>503</v>
      </c>
      <c r="D107" s="35" t="s">
        <v>66</v>
      </c>
      <c r="E107" s="37" t="s">
        <v>504</v>
      </c>
      <c r="F107" s="38" t="s">
        <v>129</v>
      </c>
      <c r="G107" s="39">
        <v>40.700000000000003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69</v>
      </c>
      <c r="B108" s="42"/>
      <c r="C108" s="43"/>
      <c r="D108" s="43"/>
      <c r="E108" s="44" t="s">
        <v>66</v>
      </c>
      <c r="F108" s="43"/>
      <c r="G108" s="43"/>
      <c r="H108" s="43"/>
      <c r="I108" s="43"/>
      <c r="J108" s="45"/>
    </row>
    <row r="109" ht="28.8">
      <c r="A109" s="35" t="s">
        <v>70</v>
      </c>
      <c r="B109" s="42"/>
      <c r="C109" s="43"/>
      <c r="D109" s="43"/>
      <c r="E109" s="46" t="s">
        <v>505</v>
      </c>
      <c r="F109" s="43"/>
      <c r="G109" s="43"/>
      <c r="H109" s="43"/>
      <c r="I109" s="43"/>
      <c r="J109" s="45"/>
    </row>
    <row r="110" ht="72">
      <c r="A110" s="35" t="s">
        <v>72</v>
      </c>
      <c r="B110" s="42"/>
      <c r="C110" s="43"/>
      <c r="D110" s="43"/>
      <c r="E110" s="37" t="s">
        <v>506</v>
      </c>
      <c r="F110" s="43"/>
      <c r="G110" s="43"/>
      <c r="H110" s="43"/>
      <c r="I110" s="43"/>
      <c r="J110" s="45"/>
    </row>
    <row r="111">
      <c r="A111" s="29" t="s">
        <v>61</v>
      </c>
      <c r="B111" s="30"/>
      <c r="C111" s="31" t="s">
        <v>200</v>
      </c>
      <c r="D111" s="32"/>
      <c r="E111" s="29" t="s">
        <v>201</v>
      </c>
      <c r="F111" s="32"/>
      <c r="G111" s="32"/>
      <c r="H111" s="32"/>
      <c r="I111" s="33">
        <f>SUMIFS(I112:I115,A112:A115,"P")</f>
        <v>0</v>
      </c>
      <c r="J111" s="34"/>
    </row>
    <row r="112">
      <c r="A112" s="35" t="s">
        <v>64</v>
      </c>
      <c r="B112" s="35">
        <v>26</v>
      </c>
      <c r="C112" s="36" t="s">
        <v>405</v>
      </c>
      <c r="D112" s="35" t="s">
        <v>66</v>
      </c>
      <c r="E112" s="37" t="s">
        <v>406</v>
      </c>
      <c r="F112" s="38" t="s">
        <v>118</v>
      </c>
      <c r="G112" s="39">
        <v>24.300000000000001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69</v>
      </c>
      <c r="B113" s="42"/>
      <c r="C113" s="43"/>
      <c r="D113" s="43"/>
      <c r="E113" s="44" t="s">
        <v>66</v>
      </c>
      <c r="F113" s="43"/>
      <c r="G113" s="43"/>
      <c r="H113" s="43"/>
      <c r="I113" s="43"/>
      <c r="J113" s="45"/>
    </row>
    <row r="114" ht="43.2">
      <c r="A114" s="35" t="s">
        <v>70</v>
      </c>
      <c r="B114" s="42"/>
      <c r="C114" s="43"/>
      <c r="D114" s="43"/>
      <c r="E114" s="46" t="s">
        <v>507</v>
      </c>
      <c r="F114" s="43"/>
      <c r="G114" s="43"/>
      <c r="H114" s="43"/>
      <c r="I114" s="43"/>
      <c r="J114" s="45"/>
    </row>
    <row r="115" ht="409.5">
      <c r="A115" s="35" t="s">
        <v>72</v>
      </c>
      <c r="B115" s="42"/>
      <c r="C115" s="43"/>
      <c r="D115" s="43"/>
      <c r="E115" s="37" t="s">
        <v>408</v>
      </c>
      <c r="F115" s="43"/>
      <c r="G115" s="43"/>
      <c r="H115" s="43"/>
      <c r="I115" s="43"/>
      <c r="J115" s="45"/>
    </row>
    <row r="116">
      <c r="A116" s="29" t="s">
        <v>61</v>
      </c>
      <c r="B116" s="30"/>
      <c r="C116" s="31" t="s">
        <v>206</v>
      </c>
      <c r="D116" s="32"/>
      <c r="E116" s="29" t="s">
        <v>207</v>
      </c>
      <c r="F116" s="32"/>
      <c r="G116" s="32"/>
      <c r="H116" s="32"/>
      <c r="I116" s="33">
        <f>SUMIFS(I117:I136,A117:A136,"P")</f>
        <v>0</v>
      </c>
      <c r="J116" s="34"/>
    </row>
    <row r="117">
      <c r="A117" s="35" t="s">
        <v>64</v>
      </c>
      <c r="B117" s="35">
        <v>27</v>
      </c>
      <c r="C117" s="36" t="s">
        <v>508</v>
      </c>
      <c r="D117" s="35" t="s">
        <v>66</v>
      </c>
      <c r="E117" s="37" t="s">
        <v>509</v>
      </c>
      <c r="F117" s="38" t="s">
        <v>197</v>
      </c>
      <c r="G117" s="39">
        <v>9.6999999999999993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>
      <c r="A118" s="35" t="s">
        <v>69</v>
      </c>
      <c r="B118" s="42"/>
      <c r="C118" s="43"/>
      <c r="D118" s="43"/>
      <c r="E118" s="44" t="s">
        <v>66</v>
      </c>
      <c r="F118" s="43"/>
      <c r="G118" s="43"/>
      <c r="H118" s="43"/>
      <c r="I118" s="43"/>
      <c r="J118" s="45"/>
    </row>
    <row r="119" ht="43.2">
      <c r="A119" s="35" t="s">
        <v>70</v>
      </c>
      <c r="B119" s="42"/>
      <c r="C119" s="43"/>
      <c r="D119" s="43"/>
      <c r="E119" s="46" t="s">
        <v>510</v>
      </c>
      <c r="F119" s="43"/>
      <c r="G119" s="43"/>
      <c r="H119" s="43"/>
      <c r="I119" s="43"/>
      <c r="J119" s="45"/>
    </row>
    <row r="120" ht="115.2">
      <c r="A120" s="35" t="s">
        <v>72</v>
      </c>
      <c r="B120" s="42"/>
      <c r="C120" s="43"/>
      <c r="D120" s="43"/>
      <c r="E120" s="37" t="s">
        <v>511</v>
      </c>
      <c r="F120" s="43"/>
      <c r="G120" s="43"/>
      <c r="H120" s="43"/>
      <c r="I120" s="43"/>
      <c r="J120" s="45"/>
    </row>
    <row r="121">
      <c r="A121" s="35" t="s">
        <v>64</v>
      </c>
      <c r="B121" s="35">
        <v>28</v>
      </c>
      <c r="C121" s="36" t="s">
        <v>512</v>
      </c>
      <c r="D121" s="35" t="s">
        <v>66</v>
      </c>
      <c r="E121" s="37" t="s">
        <v>513</v>
      </c>
      <c r="F121" s="38" t="s">
        <v>107</v>
      </c>
      <c r="G121" s="39">
        <v>2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69</v>
      </c>
      <c r="B122" s="42"/>
      <c r="C122" s="43"/>
      <c r="D122" s="43"/>
      <c r="E122" s="44" t="s">
        <v>66</v>
      </c>
      <c r="F122" s="43"/>
      <c r="G122" s="43"/>
      <c r="H122" s="43"/>
      <c r="I122" s="43"/>
      <c r="J122" s="45"/>
    </row>
    <row r="123" ht="28.8">
      <c r="A123" s="35" t="s">
        <v>70</v>
      </c>
      <c r="B123" s="42"/>
      <c r="C123" s="43"/>
      <c r="D123" s="43"/>
      <c r="E123" s="46" t="s">
        <v>514</v>
      </c>
      <c r="F123" s="43"/>
      <c r="G123" s="43"/>
      <c r="H123" s="43"/>
      <c r="I123" s="43"/>
      <c r="J123" s="45"/>
    </row>
    <row r="124" ht="409.5">
      <c r="A124" s="35" t="s">
        <v>72</v>
      </c>
      <c r="B124" s="42"/>
      <c r="C124" s="43"/>
      <c r="D124" s="43"/>
      <c r="E124" s="37" t="s">
        <v>515</v>
      </c>
      <c r="F124" s="43"/>
      <c r="G124" s="43"/>
      <c r="H124" s="43"/>
      <c r="I124" s="43"/>
      <c r="J124" s="45"/>
    </row>
    <row r="125">
      <c r="A125" s="35" t="s">
        <v>64</v>
      </c>
      <c r="B125" s="35">
        <v>29</v>
      </c>
      <c r="C125" s="36" t="s">
        <v>516</v>
      </c>
      <c r="D125" s="35" t="s">
        <v>66</v>
      </c>
      <c r="E125" s="37" t="s">
        <v>517</v>
      </c>
      <c r="F125" s="38" t="s">
        <v>144</v>
      </c>
      <c r="G125" s="39">
        <v>27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69</v>
      </c>
      <c r="B126" s="42"/>
      <c r="C126" s="43"/>
      <c r="D126" s="43"/>
      <c r="E126" s="44" t="s">
        <v>66</v>
      </c>
      <c r="F126" s="43"/>
      <c r="G126" s="43"/>
      <c r="H126" s="43"/>
      <c r="I126" s="43"/>
      <c r="J126" s="45"/>
    </row>
    <row r="127" ht="28.8">
      <c r="A127" s="35" t="s">
        <v>70</v>
      </c>
      <c r="B127" s="42"/>
      <c r="C127" s="43"/>
      <c r="D127" s="43"/>
      <c r="E127" s="46" t="s">
        <v>518</v>
      </c>
      <c r="F127" s="43"/>
      <c r="G127" s="43"/>
      <c r="H127" s="43"/>
      <c r="I127" s="43"/>
      <c r="J127" s="45"/>
    </row>
    <row r="128" ht="86.4">
      <c r="A128" s="35" t="s">
        <v>72</v>
      </c>
      <c r="B128" s="42"/>
      <c r="C128" s="43"/>
      <c r="D128" s="43"/>
      <c r="E128" s="37" t="s">
        <v>412</v>
      </c>
      <c r="F128" s="43"/>
      <c r="G128" s="43"/>
      <c r="H128" s="43"/>
      <c r="I128" s="43"/>
      <c r="J128" s="45"/>
    </row>
    <row r="129">
      <c r="A129" s="35" t="s">
        <v>64</v>
      </c>
      <c r="B129" s="35">
        <v>30</v>
      </c>
      <c r="C129" s="36" t="s">
        <v>519</v>
      </c>
      <c r="D129" s="35" t="s">
        <v>66</v>
      </c>
      <c r="E129" s="37" t="s">
        <v>520</v>
      </c>
      <c r="F129" s="38" t="s">
        <v>197</v>
      </c>
      <c r="G129" s="39">
        <v>27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69</v>
      </c>
      <c r="B130" s="42"/>
      <c r="C130" s="43"/>
      <c r="D130" s="43"/>
      <c r="E130" s="44" t="s">
        <v>66</v>
      </c>
      <c r="F130" s="43"/>
      <c r="G130" s="43"/>
      <c r="H130" s="43"/>
      <c r="I130" s="43"/>
      <c r="J130" s="45"/>
    </row>
    <row r="131" ht="28.8">
      <c r="A131" s="35" t="s">
        <v>70</v>
      </c>
      <c r="B131" s="42"/>
      <c r="C131" s="43"/>
      <c r="D131" s="43"/>
      <c r="E131" s="46" t="s">
        <v>521</v>
      </c>
      <c r="F131" s="43"/>
      <c r="G131" s="43"/>
      <c r="H131" s="43"/>
      <c r="I131" s="43"/>
      <c r="J131" s="45"/>
    </row>
    <row r="132" ht="187.2">
      <c r="A132" s="35" t="s">
        <v>72</v>
      </c>
      <c r="B132" s="42"/>
      <c r="C132" s="43"/>
      <c r="D132" s="43"/>
      <c r="E132" s="37" t="s">
        <v>449</v>
      </c>
      <c r="F132" s="43"/>
      <c r="G132" s="43"/>
      <c r="H132" s="43"/>
      <c r="I132" s="43"/>
      <c r="J132" s="45"/>
    </row>
    <row r="133">
      <c r="A133" s="35" t="s">
        <v>64</v>
      </c>
      <c r="B133" s="35">
        <v>31</v>
      </c>
      <c r="C133" s="36" t="s">
        <v>450</v>
      </c>
      <c r="D133" s="35" t="s">
        <v>66</v>
      </c>
      <c r="E133" s="37" t="s">
        <v>451</v>
      </c>
      <c r="F133" s="38" t="s">
        <v>118</v>
      </c>
      <c r="G133" s="39">
        <v>10.279999999999999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69</v>
      </c>
      <c r="B134" s="42"/>
      <c r="C134" s="43"/>
      <c r="D134" s="43"/>
      <c r="E134" s="44" t="s">
        <v>66</v>
      </c>
      <c r="F134" s="43"/>
      <c r="G134" s="43"/>
      <c r="H134" s="43"/>
      <c r="I134" s="43"/>
      <c r="J134" s="45"/>
    </row>
    <row r="135" ht="86.4">
      <c r="A135" s="35" t="s">
        <v>70</v>
      </c>
      <c r="B135" s="42"/>
      <c r="C135" s="43"/>
      <c r="D135" s="43"/>
      <c r="E135" s="46" t="s">
        <v>522</v>
      </c>
      <c r="F135" s="43"/>
      <c r="G135" s="43"/>
      <c r="H135" s="43"/>
      <c r="I135" s="43"/>
      <c r="J135" s="45"/>
    </row>
    <row r="136" ht="144">
      <c r="A136" s="35" t="s">
        <v>72</v>
      </c>
      <c r="B136" s="47"/>
      <c r="C136" s="48"/>
      <c r="D136" s="48"/>
      <c r="E136" s="37" t="s">
        <v>523</v>
      </c>
      <c r="F136" s="48"/>
      <c r="G136" s="48"/>
      <c r="H136" s="48"/>
      <c r="I136" s="48"/>
      <c r="J13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31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SUMIFS(I9:I24,A9:A24,"P")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7.7619999999999996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43.2">
      <c r="A11" s="35" t="s">
        <v>70</v>
      </c>
      <c r="B11" s="42"/>
      <c r="C11" s="43"/>
      <c r="D11" s="43"/>
      <c r="E11" s="46" t="s">
        <v>524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12.786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28.8">
      <c r="A15" s="35" t="s">
        <v>70</v>
      </c>
      <c r="B15" s="42"/>
      <c r="C15" s="43"/>
      <c r="D15" s="43"/>
      <c r="E15" s="46" t="s">
        <v>525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84.813000000000002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100.8">
      <c r="A19" s="35" t="s">
        <v>70</v>
      </c>
      <c r="B19" s="42"/>
      <c r="C19" s="43"/>
      <c r="D19" s="43"/>
      <c r="E19" s="46" t="s">
        <v>526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0.871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527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>
      <c r="A25" s="29" t="s">
        <v>61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SUMIFS(I26:I61,A26:A61,"P")</f>
        <v>0</v>
      </c>
      <c r="J25" s="34"/>
    </row>
    <row r="26">
      <c r="A26" s="35" t="s">
        <v>64</v>
      </c>
      <c r="B26" s="35">
        <v>5</v>
      </c>
      <c r="C26" s="36" t="s">
        <v>127</v>
      </c>
      <c r="D26" s="35" t="s">
        <v>66</v>
      </c>
      <c r="E26" s="37" t="s">
        <v>368</v>
      </c>
      <c r="F26" s="38" t="s">
        <v>129</v>
      </c>
      <c r="G26" s="39">
        <v>28.75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28.8">
      <c r="A28" s="35" t="s">
        <v>70</v>
      </c>
      <c r="B28" s="42"/>
      <c r="C28" s="43"/>
      <c r="D28" s="43"/>
      <c r="E28" s="46" t="s">
        <v>528</v>
      </c>
      <c r="F28" s="43"/>
      <c r="G28" s="43"/>
      <c r="H28" s="43"/>
      <c r="I28" s="43"/>
      <c r="J28" s="45"/>
    </row>
    <row r="29" ht="57.6">
      <c r="A29" s="35" t="s">
        <v>72</v>
      </c>
      <c r="B29" s="42"/>
      <c r="C29" s="43"/>
      <c r="D29" s="43"/>
      <c r="E29" s="37" t="s">
        <v>131</v>
      </c>
      <c r="F29" s="43"/>
      <c r="G29" s="43"/>
      <c r="H29" s="43"/>
      <c r="I29" s="43"/>
      <c r="J29" s="45"/>
    </row>
    <row r="30" ht="28.8">
      <c r="A30" s="35" t="s">
        <v>64</v>
      </c>
      <c r="B30" s="35">
        <v>6</v>
      </c>
      <c r="C30" s="36" t="s">
        <v>370</v>
      </c>
      <c r="D30" s="35" t="s">
        <v>66</v>
      </c>
      <c r="E30" s="37" t="s">
        <v>371</v>
      </c>
      <c r="F30" s="38" t="s">
        <v>118</v>
      </c>
      <c r="G30" s="39">
        <v>5.8120000000000003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529</v>
      </c>
      <c r="F32" s="43"/>
      <c r="G32" s="43"/>
      <c r="H32" s="43"/>
      <c r="I32" s="43"/>
      <c r="J32" s="45"/>
    </row>
    <row r="33" ht="115.2">
      <c r="A33" s="35" t="s">
        <v>72</v>
      </c>
      <c r="B33" s="42"/>
      <c r="C33" s="43"/>
      <c r="D33" s="43"/>
      <c r="E33" s="37" t="s">
        <v>472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374</v>
      </c>
      <c r="D34" s="35" t="s">
        <v>66</v>
      </c>
      <c r="E34" s="37" t="s">
        <v>375</v>
      </c>
      <c r="F34" s="38" t="s">
        <v>118</v>
      </c>
      <c r="G34" s="39">
        <v>30.25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530</v>
      </c>
      <c r="F36" s="43"/>
      <c r="G36" s="43"/>
      <c r="H36" s="43"/>
      <c r="I36" s="43"/>
      <c r="J36" s="45"/>
    </row>
    <row r="37" ht="409.5">
      <c r="A37" s="35" t="s">
        <v>72</v>
      </c>
      <c r="B37" s="42"/>
      <c r="C37" s="43"/>
      <c r="D37" s="43"/>
      <c r="E37" s="37" t="s">
        <v>377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428</v>
      </c>
      <c r="D38" s="35" t="s">
        <v>66</v>
      </c>
      <c r="E38" s="37" t="s">
        <v>429</v>
      </c>
      <c r="F38" s="38" t="s">
        <v>118</v>
      </c>
      <c r="G38" s="39">
        <v>0.875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28.8">
      <c r="A40" s="35" t="s">
        <v>70</v>
      </c>
      <c r="B40" s="42"/>
      <c r="C40" s="43"/>
      <c r="D40" s="43"/>
      <c r="E40" s="46" t="s">
        <v>531</v>
      </c>
      <c r="F40" s="43"/>
      <c r="G40" s="43"/>
      <c r="H40" s="43"/>
      <c r="I40" s="43"/>
      <c r="J40" s="45"/>
    </row>
    <row r="41" ht="388.8">
      <c r="A41" s="35" t="s">
        <v>72</v>
      </c>
      <c r="B41" s="42"/>
      <c r="C41" s="43"/>
      <c r="D41" s="43"/>
      <c r="E41" s="37" t="s">
        <v>431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142</v>
      </c>
      <c r="D42" s="35" t="s">
        <v>66</v>
      </c>
      <c r="E42" s="37" t="s">
        <v>143</v>
      </c>
      <c r="F42" s="38" t="s">
        <v>144</v>
      </c>
      <c r="G42" s="39">
        <v>20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28.8">
      <c r="A44" s="35" t="s">
        <v>70</v>
      </c>
      <c r="B44" s="42"/>
      <c r="C44" s="43"/>
      <c r="D44" s="43"/>
      <c r="E44" s="46" t="s">
        <v>532</v>
      </c>
      <c r="F44" s="43"/>
      <c r="G44" s="43"/>
      <c r="H44" s="43"/>
      <c r="I44" s="43"/>
      <c r="J44" s="45"/>
    </row>
    <row r="45" ht="100.8">
      <c r="A45" s="35" t="s">
        <v>72</v>
      </c>
      <c r="B45" s="42"/>
      <c r="C45" s="43"/>
      <c r="D45" s="43"/>
      <c r="E45" s="37" t="s">
        <v>382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383</v>
      </c>
      <c r="D46" s="35" t="s">
        <v>66</v>
      </c>
      <c r="E46" s="37" t="s">
        <v>384</v>
      </c>
      <c r="F46" s="38" t="s">
        <v>118</v>
      </c>
      <c r="G46" s="39">
        <v>15.949999999999999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533</v>
      </c>
      <c r="F48" s="43"/>
      <c r="G48" s="43"/>
      <c r="H48" s="43"/>
      <c r="I48" s="43"/>
      <c r="J48" s="45"/>
    </row>
    <row r="49" ht="388.8">
      <c r="A49" s="35" t="s">
        <v>72</v>
      </c>
      <c r="B49" s="42"/>
      <c r="C49" s="43"/>
      <c r="D49" s="43"/>
      <c r="E49" s="37" t="s">
        <v>386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151</v>
      </c>
      <c r="D50" s="35" t="s">
        <v>66</v>
      </c>
      <c r="E50" s="37" t="s">
        <v>152</v>
      </c>
      <c r="F50" s="38" t="s">
        <v>129</v>
      </c>
      <c r="G50" s="39">
        <v>13.800000000000001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57.6">
      <c r="A52" s="35" t="s">
        <v>70</v>
      </c>
      <c r="B52" s="42"/>
      <c r="C52" s="43"/>
      <c r="D52" s="43"/>
      <c r="E52" s="46" t="s">
        <v>534</v>
      </c>
      <c r="F52" s="43"/>
      <c r="G52" s="43"/>
      <c r="H52" s="43"/>
      <c r="I52" s="43"/>
      <c r="J52" s="45"/>
    </row>
    <row r="53" ht="72">
      <c r="A53" s="35" t="s">
        <v>72</v>
      </c>
      <c r="B53" s="42"/>
      <c r="C53" s="43"/>
      <c r="D53" s="43"/>
      <c r="E53" s="37" t="s">
        <v>155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388</v>
      </c>
      <c r="D54" s="35" t="s">
        <v>66</v>
      </c>
      <c r="E54" s="37" t="s">
        <v>389</v>
      </c>
      <c r="F54" s="38" t="s">
        <v>129</v>
      </c>
      <c r="G54" s="39">
        <v>5.8049999999999997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28.8">
      <c r="A56" s="35" t="s">
        <v>70</v>
      </c>
      <c r="B56" s="42"/>
      <c r="C56" s="43"/>
      <c r="D56" s="43"/>
      <c r="E56" s="46" t="s">
        <v>535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159</v>
      </c>
      <c r="F57" s="43"/>
      <c r="G57" s="43"/>
      <c r="H57" s="43"/>
      <c r="I57" s="43"/>
      <c r="J57" s="45"/>
    </row>
    <row r="58">
      <c r="A58" s="35" t="s">
        <v>64</v>
      </c>
      <c r="B58" s="35">
        <v>13</v>
      </c>
      <c r="C58" s="36" t="s">
        <v>160</v>
      </c>
      <c r="D58" s="35" t="s">
        <v>66</v>
      </c>
      <c r="E58" s="37" t="s">
        <v>161</v>
      </c>
      <c r="F58" s="38" t="s">
        <v>129</v>
      </c>
      <c r="G58" s="39">
        <v>5.8049999999999997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69</v>
      </c>
      <c r="B59" s="42"/>
      <c r="C59" s="43"/>
      <c r="D59" s="43"/>
      <c r="E59" s="44" t="s">
        <v>66</v>
      </c>
      <c r="F59" s="43"/>
      <c r="G59" s="43"/>
      <c r="H59" s="43"/>
      <c r="I59" s="43"/>
      <c r="J59" s="45"/>
    </row>
    <row r="60" ht="28.8">
      <c r="A60" s="35" t="s">
        <v>70</v>
      </c>
      <c r="B60" s="42"/>
      <c r="C60" s="43"/>
      <c r="D60" s="43"/>
      <c r="E60" s="46" t="s">
        <v>536</v>
      </c>
      <c r="F60" s="43"/>
      <c r="G60" s="43"/>
      <c r="H60" s="43"/>
      <c r="I60" s="43"/>
      <c r="J60" s="45"/>
    </row>
    <row r="61" ht="72">
      <c r="A61" s="35" t="s">
        <v>72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5"/>
    </row>
    <row r="62">
      <c r="A62" s="29" t="s">
        <v>61</v>
      </c>
      <c r="B62" s="30"/>
      <c r="C62" s="31" t="s">
        <v>163</v>
      </c>
      <c r="D62" s="32"/>
      <c r="E62" s="29" t="s">
        <v>164</v>
      </c>
      <c r="F62" s="32"/>
      <c r="G62" s="32"/>
      <c r="H62" s="32"/>
      <c r="I62" s="33">
        <f>SUMIFS(I63:I74,A63:A74,"P")</f>
        <v>0</v>
      </c>
      <c r="J62" s="34"/>
    </row>
    <row r="63">
      <c r="A63" s="35" t="s">
        <v>64</v>
      </c>
      <c r="B63" s="35">
        <v>14</v>
      </c>
      <c r="C63" s="36" t="s">
        <v>537</v>
      </c>
      <c r="D63" s="35" t="s">
        <v>66</v>
      </c>
      <c r="E63" s="37" t="s">
        <v>538</v>
      </c>
      <c r="F63" s="38" t="s">
        <v>118</v>
      </c>
      <c r="G63" s="39">
        <v>2.4180000000000001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86.4">
      <c r="A65" s="35" t="s">
        <v>70</v>
      </c>
      <c r="B65" s="42"/>
      <c r="C65" s="43"/>
      <c r="D65" s="43"/>
      <c r="E65" s="46" t="s">
        <v>539</v>
      </c>
      <c r="F65" s="43"/>
      <c r="G65" s="43"/>
      <c r="H65" s="43"/>
      <c r="I65" s="43"/>
      <c r="J65" s="45"/>
    </row>
    <row r="66" ht="100.8">
      <c r="A66" s="35" t="s">
        <v>72</v>
      </c>
      <c r="B66" s="42"/>
      <c r="C66" s="43"/>
      <c r="D66" s="43"/>
      <c r="E66" s="37" t="s">
        <v>540</v>
      </c>
      <c r="F66" s="43"/>
      <c r="G66" s="43"/>
      <c r="H66" s="43"/>
      <c r="I66" s="43"/>
      <c r="J66" s="45"/>
    </row>
    <row r="67">
      <c r="A67" s="35" t="s">
        <v>64</v>
      </c>
      <c r="B67" s="35">
        <v>15</v>
      </c>
      <c r="C67" s="36" t="s">
        <v>392</v>
      </c>
      <c r="D67" s="35" t="s">
        <v>66</v>
      </c>
      <c r="E67" s="37" t="s">
        <v>393</v>
      </c>
      <c r="F67" s="38" t="s">
        <v>118</v>
      </c>
      <c r="G67" s="39">
        <v>5.2080000000000002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43.2">
      <c r="A69" s="35" t="s">
        <v>70</v>
      </c>
      <c r="B69" s="42"/>
      <c r="C69" s="43"/>
      <c r="D69" s="43"/>
      <c r="E69" s="46" t="s">
        <v>541</v>
      </c>
      <c r="F69" s="43"/>
      <c r="G69" s="43"/>
      <c r="H69" s="43"/>
      <c r="I69" s="43"/>
      <c r="J69" s="45"/>
    </row>
    <row r="70" ht="409.5">
      <c r="A70" s="35" t="s">
        <v>72</v>
      </c>
      <c r="B70" s="42"/>
      <c r="C70" s="43"/>
      <c r="D70" s="43"/>
      <c r="E70" s="37" t="s">
        <v>395</v>
      </c>
      <c r="F70" s="43"/>
      <c r="G70" s="43"/>
      <c r="H70" s="43"/>
      <c r="I70" s="43"/>
      <c r="J70" s="45"/>
    </row>
    <row r="71">
      <c r="A71" s="35" t="s">
        <v>64</v>
      </c>
      <c r="B71" s="35">
        <v>17</v>
      </c>
      <c r="C71" s="36" t="s">
        <v>396</v>
      </c>
      <c r="D71" s="35" t="s">
        <v>66</v>
      </c>
      <c r="E71" s="37" t="s">
        <v>397</v>
      </c>
      <c r="F71" s="38" t="s">
        <v>118</v>
      </c>
      <c r="G71" s="39">
        <v>4.7279999999999998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69</v>
      </c>
      <c r="B72" s="42"/>
      <c r="C72" s="43"/>
      <c r="D72" s="43"/>
      <c r="E72" s="44" t="s">
        <v>66</v>
      </c>
      <c r="F72" s="43"/>
      <c r="G72" s="43"/>
      <c r="H72" s="43"/>
      <c r="I72" s="43"/>
      <c r="J72" s="45"/>
    </row>
    <row r="73" ht="57.6">
      <c r="A73" s="35" t="s">
        <v>70</v>
      </c>
      <c r="B73" s="42"/>
      <c r="C73" s="43"/>
      <c r="D73" s="43"/>
      <c r="E73" s="46" t="s">
        <v>542</v>
      </c>
      <c r="F73" s="43"/>
      <c r="G73" s="43"/>
      <c r="H73" s="43"/>
      <c r="I73" s="43"/>
      <c r="J73" s="45"/>
    </row>
    <row r="74" ht="100.8">
      <c r="A74" s="35" t="s">
        <v>72</v>
      </c>
      <c r="B74" s="42"/>
      <c r="C74" s="43"/>
      <c r="D74" s="43"/>
      <c r="E74" s="37" t="s">
        <v>399</v>
      </c>
      <c r="F74" s="43"/>
      <c r="G74" s="43"/>
      <c r="H74" s="43"/>
      <c r="I74" s="43"/>
      <c r="J74" s="45"/>
    </row>
    <row r="75">
      <c r="A75" s="29" t="s">
        <v>61</v>
      </c>
      <c r="B75" s="30"/>
      <c r="C75" s="31" t="s">
        <v>288</v>
      </c>
      <c r="D75" s="32"/>
      <c r="E75" s="29" t="s">
        <v>289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64</v>
      </c>
      <c r="B76" s="35">
        <v>16</v>
      </c>
      <c r="C76" s="36" t="s">
        <v>400</v>
      </c>
      <c r="D76" s="35" t="s">
        <v>66</v>
      </c>
      <c r="E76" s="37" t="s">
        <v>401</v>
      </c>
      <c r="F76" s="38" t="s">
        <v>118</v>
      </c>
      <c r="G76" s="39">
        <v>1.768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43.2">
      <c r="A78" s="35" t="s">
        <v>70</v>
      </c>
      <c r="B78" s="42"/>
      <c r="C78" s="43"/>
      <c r="D78" s="43"/>
      <c r="E78" s="46" t="s">
        <v>543</v>
      </c>
      <c r="F78" s="43"/>
      <c r="G78" s="43"/>
      <c r="H78" s="43"/>
      <c r="I78" s="43"/>
      <c r="J78" s="45"/>
    </row>
    <row r="79" ht="409.5">
      <c r="A79" s="35" t="s">
        <v>72</v>
      </c>
      <c r="B79" s="42"/>
      <c r="C79" s="43"/>
      <c r="D79" s="43"/>
      <c r="E79" s="37" t="s">
        <v>395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290</v>
      </c>
      <c r="D80" s="35" t="s">
        <v>66</v>
      </c>
      <c r="E80" s="37" t="s">
        <v>291</v>
      </c>
      <c r="F80" s="38" t="s">
        <v>118</v>
      </c>
      <c r="G80" s="39">
        <v>5.2999999999999998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72">
      <c r="A82" s="35" t="s">
        <v>70</v>
      </c>
      <c r="B82" s="42"/>
      <c r="C82" s="43"/>
      <c r="D82" s="43"/>
      <c r="E82" s="46" t="s">
        <v>544</v>
      </c>
      <c r="F82" s="43"/>
      <c r="G82" s="43"/>
      <c r="H82" s="43"/>
      <c r="I82" s="43"/>
      <c r="J82" s="45"/>
    </row>
    <row r="83" ht="144">
      <c r="A83" s="35" t="s">
        <v>72</v>
      </c>
      <c r="B83" s="42"/>
      <c r="C83" s="43"/>
      <c r="D83" s="43"/>
      <c r="E83" s="37" t="s">
        <v>404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64</v>
      </c>
      <c r="B85" s="35">
        <v>19</v>
      </c>
      <c r="C85" s="36" t="s">
        <v>405</v>
      </c>
      <c r="D85" s="35" t="s">
        <v>66</v>
      </c>
      <c r="E85" s="37" t="s">
        <v>406</v>
      </c>
      <c r="F85" s="38" t="s">
        <v>118</v>
      </c>
      <c r="G85" s="39">
        <v>4.9939999999999998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43.2">
      <c r="A87" s="35" t="s">
        <v>70</v>
      </c>
      <c r="B87" s="42"/>
      <c r="C87" s="43"/>
      <c r="D87" s="43"/>
      <c r="E87" s="46" t="s">
        <v>545</v>
      </c>
      <c r="F87" s="43"/>
      <c r="G87" s="43"/>
      <c r="H87" s="43"/>
      <c r="I87" s="43"/>
      <c r="J87" s="45"/>
    </row>
    <row r="88" ht="409.5">
      <c r="A88" s="35" t="s">
        <v>72</v>
      </c>
      <c r="B88" s="42"/>
      <c r="C88" s="43"/>
      <c r="D88" s="43"/>
      <c r="E88" s="37" t="s">
        <v>408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206</v>
      </c>
      <c r="D89" s="32"/>
      <c r="E89" s="29" t="s">
        <v>207</v>
      </c>
      <c r="F89" s="32"/>
      <c r="G89" s="32"/>
      <c r="H89" s="32"/>
      <c r="I89" s="33">
        <f>SUMIFS(I90:I101,A90:A101,"P")</f>
        <v>0</v>
      </c>
      <c r="J89" s="34"/>
    </row>
    <row r="90">
      <c r="A90" s="35" t="s">
        <v>64</v>
      </c>
      <c r="B90" s="35">
        <v>20</v>
      </c>
      <c r="C90" s="36" t="s">
        <v>546</v>
      </c>
      <c r="D90" s="35" t="s">
        <v>66</v>
      </c>
      <c r="E90" s="37" t="s">
        <v>547</v>
      </c>
      <c r="F90" s="38" t="s">
        <v>144</v>
      </c>
      <c r="G90" s="39">
        <v>11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548</v>
      </c>
      <c r="F92" s="43"/>
      <c r="G92" s="43"/>
      <c r="H92" s="43"/>
      <c r="I92" s="43"/>
      <c r="J92" s="45"/>
    </row>
    <row r="93" ht="86.4">
      <c r="A93" s="35" t="s">
        <v>72</v>
      </c>
      <c r="B93" s="42"/>
      <c r="C93" s="43"/>
      <c r="D93" s="43"/>
      <c r="E93" s="37" t="s">
        <v>412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549</v>
      </c>
      <c r="D94" s="35" t="s">
        <v>66</v>
      </c>
      <c r="E94" s="37" t="s">
        <v>550</v>
      </c>
      <c r="F94" s="38" t="s">
        <v>144</v>
      </c>
      <c r="G94" s="39">
        <v>11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551</v>
      </c>
      <c r="F96" s="43"/>
      <c r="G96" s="43"/>
      <c r="H96" s="43"/>
      <c r="I96" s="43"/>
      <c r="J96" s="45"/>
    </row>
    <row r="97" ht="187.2">
      <c r="A97" s="35" t="s">
        <v>72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5"/>
    </row>
    <row r="98">
      <c r="A98" s="35" t="s">
        <v>64</v>
      </c>
      <c r="B98" s="35">
        <v>22</v>
      </c>
      <c r="C98" s="36" t="s">
        <v>450</v>
      </c>
      <c r="D98" s="35" t="s">
        <v>66</v>
      </c>
      <c r="E98" s="37" t="s">
        <v>451</v>
      </c>
      <c r="F98" s="38" t="s">
        <v>118</v>
      </c>
      <c r="G98" s="39">
        <v>1.6799999999999999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28.8">
      <c r="A100" s="35" t="s">
        <v>70</v>
      </c>
      <c r="B100" s="42"/>
      <c r="C100" s="43"/>
      <c r="D100" s="43"/>
      <c r="E100" s="46" t="s">
        <v>552</v>
      </c>
      <c r="F100" s="43"/>
      <c r="G100" s="43"/>
      <c r="H100" s="43"/>
      <c r="I100" s="43"/>
      <c r="J100" s="45"/>
    </row>
    <row r="101" ht="144">
      <c r="A101" s="35" t="s">
        <v>72</v>
      </c>
      <c r="B101" s="47"/>
      <c r="C101" s="48"/>
      <c r="D101" s="48"/>
      <c r="E101" s="37" t="s">
        <v>523</v>
      </c>
      <c r="F101" s="48"/>
      <c r="G101" s="48"/>
      <c r="H101" s="48"/>
      <c r="I101" s="48"/>
      <c r="J10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33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SUMIFS(I9:I24,A9:A24,"P")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8.1630000000000003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43.2">
      <c r="A11" s="35" t="s">
        <v>70</v>
      </c>
      <c r="B11" s="42"/>
      <c r="C11" s="43"/>
      <c r="D11" s="43"/>
      <c r="E11" s="46" t="s">
        <v>553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12.786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554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110.75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86.4">
      <c r="A19" s="35" t="s">
        <v>70</v>
      </c>
      <c r="B19" s="42"/>
      <c r="C19" s="43"/>
      <c r="D19" s="43"/>
      <c r="E19" s="46" t="s">
        <v>555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0.58699999999999997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556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>
      <c r="A25" s="29" t="s">
        <v>61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SUMIFS(I26:I61,A26:A61,"P")</f>
        <v>0</v>
      </c>
      <c r="J25" s="34"/>
    </row>
    <row r="26">
      <c r="A26" s="35" t="s">
        <v>64</v>
      </c>
      <c r="B26" s="35">
        <v>5</v>
      </c>
      <c r="C26" s="36" t="s">
        <v>127</v>
      </c>
      <c r="D26" s="35" t="s">
        <v>66</v>
      </c>
      <c r="E26" s="37" t="s">
        <v>368</v>
      </c>
      <c r="F26" s="38" t="s">
        <v>129</v>
      </c>
      <c r="G26" s="39">
        <v>39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28.8">
      <c r="A28" s="35" t="s">
        <v>70</v>
      </c>
      <c r="B28" s="42"/>
      <c r="C28" s="43"/>
      <c r="D28" s="43"/>
      <c r="E28" s="46" t="s">
        <v>557</v>
      </c>
      <c r="F28" s="43"/>
      <c r="G28" s="43"/>
      <c r="H28" s="43"/>
      <c r="I28" s="43"/>
      <c r="J28" s="45"/>
    </row>
    <row r="29" ht="57.6">
      <c r="A29" s="35" t="s">
        <v>72</v>
      </c>
      <c r="B29" s="42"/>
      <c r="C29" s="43"/>
      <c r="D29" s="43"/>
      <c r="E29" s="37" t="s">
        <v>131</v>
      </c>
      <c r="F29" s="43"/>
      <c r="G29" s="43"/>
      <c r="H29" s="43"/>
      <c r="I29" s="43"/>
      <c r="J29" s="45"/>
    </row>
    <row r="30" ht="28.8">
      <c r="A30" s="35" t="s">
        <v>64</v>
      </c>
      <c r="B30" s="35">
        <v>6</v>
      </c>
      <c r="C30" s="36" t="s">
        <v>370</v>
      </c>
      <c r="D30" s="35" t="s">
        <v>66</v>
      </c>
      <c r="E30" s="37" t="s">
        <v>371</v>
      </c>
      <c r="F30" s="38" t="s">
        <v>118</v>
      </c>
      <c r="G30" s="39">
        <v>5.8120000000000003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558</v>
      </c>
      <c r="F32" s="43"/>
      <c r="G32" s="43"/>
      <c r="H32" s="43"/>
      <c r="I32" s="43"/>
      <c r="J32" s="45"/>
    </row>
    <row r="33" ht="115.2">
      <c r="A33" s="35" t="s">
        <v>72</v>
      </c>
      <c r="B33" s="42"/>
      <c r="C33" s="43"/>
      <c r="D33" s="43"/>
      <c r="E33" s="37" t="s">
        <v>472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374</v>
      </c>
      <c r="D34" s="35" t="s">
        <v>66</v>
      </c>
      <c r="E34" s="37" t="s">
        <v>375</v>
      </c>
      <c r="F34" s="38" t="s">
        <v>118</v>
      </c>
      <c r="G34" s="39">
        <v>26.949999999999999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559</v>
      </c>
      <c r="F36" s="43"/>
      <c r="G36" s="43"/>
      <c r="H36" s="43"/>
      <c r="I36" s="43"/>
      <c r="J36" s="45"/>
    </row>
    <row r="37" ht="409.5">
      <c r="A37" s="35" t="s">
        <v>72</v>
      </c>
      <c r="B37" s="42"/>
      <c r="C37" s="43"/>
      <c r="D37" s="43"/>
      <c r="E37" s="37" t="s">
        <v>377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428</v>
      </c>
      <c r="D38" s="35" t="s">
        <v>66</v>
      </c>
      <c r="E38" s="37" t="s">
        <v>429</v>
      </c>
      <c r="F38" s="38" t="s">
        <v>118</v>
      </c>
      <c r="G38" s="39">
        <v>0.58699999999999997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28.8">
      <c r="A40" s="35" t="s">
        <v>70</v>
      </c>
      <c r="B40" s="42"/>
      <c r="C40" s="43"/>
      <c r="D40" s="43"/>
      <c r="E40" s="46" t="s">
        <v>560</v>
      </c>
      <c r="F40" s="43"/>
      <c r="G40" s="43"/>
      <c r="H40" s="43"/>
      <c r="I40" s="43"/>
      <c r="J40" s="45"/>
    </row>
    <row r="41" ht="388.8">
      <c r="A41" s="35" t="s">
        <v>72</v>
      </c>
      <c r="B41" s="42"/>
      <c r="C41" s="43"/>
      <c r="D41" s="43"/>
      <c r="E41" s="37" t="s">
        <v>431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142</v>
      </c>
      <c r="D42" s="35" t="s">
        <v>66</v>
      </c>
      <c r="E42" s="37" t="s">
        <v>143</v>
      </c>
      <c r="F42" s="38" t="s">
        <v>144</v>
      </c>
      <c r="G42" s="39">
        <v>30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72">
      <c r="A44" s="35" t="s">
        <v>70</v>
      </c>
      <c r="B44" s="42"/>
      <c r="C44" s="43"/>
      <c r="D44" s="43"/>
      <c r="E44" s="46" t="s">
        <v>561</v>
      </c>
      <c r="F44" s="43"/>
      <c r="G44" s="43"/>
      <c r="H44" s="43"/>
      <c r="I44" s="43"/>
      <c r="J44" s="45"/>
    </row>
    <row r="45" ht="100.8">
      <c r="A45" s="35" t="s">
        <v>72</v>
      </c>
      <c r="B45" s="42"/>
      <c r="C45" s="43"/>
      <c r="D45" s="43"/>
      <c r="E45" s="37" t="s">
        <v>382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383</v>
      </c>
      <c r="D46" s="35" t="s">
        <v>66</v>
      </c>
      <c r="E46" s="37" t="s">
        <v>384</v>
      </c>
      <c r="F46" s="38" t="s">
        <v>118</v>
      </c>
      <c r="G46" s="39">
        <v>10.449999999999999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562</v>
      </c>
      <c r="F48" s="43"/>
      <c r="G48" s="43"/>
      <c r="H48" s="43"/>
      <c r="I48" s="43"/>
      <c r="J48" s="45"/>
    </row>
    <row r="49" ht="388.8">
      <c r="A49" s="35" t="s">
        <v>72</v>
      </c>
      <c r="B49" s="42"/>
      <c r="C49" s="43"/>
      <c r="D49" s="43"/>
      <c r="E49" s="37" t="s">
        <v>386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151</v>
      </c>
      <c r="D50" s="35" t="s">
        <v>66</v>
      </c>
      <c r="E50" s="37" t="s">
        <v>152</v>
      </c>
      <c r="F50" s="38" t="s">
        <v>129</v>
      </c>
      <c r="G50" s="39">
        <v>16.199999999999999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57.6">
      <c r="A52" s="35" t="s">
        <v>70</v>
      </c>
      <c r="B52" s="42"/>
      <c r="C52" s="43"/>
      <c r="D52" s="43"/>
      <c r="E52" s="46" t="s">
        <v>563</v>
      </c>
      <c r="F52" s="43"/>
      <c r="G52" s="43"/>
      <c r="H52" s="43"/>
      <c r="I52" s="43"/>
      <c r="J52" s="45"/>
    </row>
    <row r="53" ht="72">
      <c r="A53" s="35" t="s">
        <v>72</v>
      </c>
      <c r="B53" s="42"/>
      <c r="C53" s="43"/>
      <c r="D53" s="43"/>
      <c r="E53" s="37" t="s">
        <v>155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388</v>
      </c>
      <c r="D54" s="35" t="s">
        <v>66</v>
      </c>
      <c r="E54" s="37" t="s">
        <v>389</v>
      </c>
      <c r="F54" s="38" t="s">
        <v>129</v>
      </c>
      <c r="G54" s="39">
        <v>3.915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28.8">
      <c r="A56" s="35" t="s">
        <v>70</v>
      </c>
      <c r="B56" s="42"/>
      <c r="C56" s="43"/>
      <c r="D56" s="43"/>
      <c r="E56" s="46" t="s">
        <v>564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159</v>
      </c>
      <c r="F57" s="43"/>
      <c r="G57" s="43"/>
      <c r="H57" s="43"/>
      <c r="I57" s="43"/>
      <c r="J57" s="45"/>
    </row>
    <row r="58">
      <c r="A58" s="35" t="s">
        <v>64</v>
      </c>
      <c r="B58" s="35">
        <v>13</v>
      </c>
      <c r="C58" s="36" t="s">
        <v>160</v>
      </c>
      <c r="D58" s="35" t="s">
        <v>66</v>
      </c>
      <c r="E58" s="37" t="s">
        <v>161</v>
      </c>
      <c r="F58" s="38" t="s">
        <v>129</v>
      </c>
      <c r="G58" s="39">
        <v>3.915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69</v>
      </c>
      <c r="B59" s="42"/>
      <c r="C59" s="43"/>
      <c r="D59" s="43"/>
      <c r="E59" s="44" t="s">
        <v>66</v>
      </c>
      <c r="F59" s="43"/>
      <c r="G59" s="43"/>
      <c r="H59" s="43"/>
      <c r="I59" s="43"/>
      <c r="J59" s="45"/>
    </row>
    <row r="60" ht="28.8">
      <c r="A60" s="35" t="s">
        <v>70</v>
      </c>
      <c r="B60" s="42"/>
      <c r="C60" s="43"/>
      <c r="D60" s="43"/>
      <c r="E60" s="46" t="s">
        <v>565</v>
      </c>
      <c r="F60" s="43"/>
      <c r="G60" s="43"/>
      <c r="H60" s="43"/>
      <c r="I60" s="43"/>
      <c r="J60" s="45"/>
    </row>
    <row r="61" ht="72">
      <c r="A61" s="35" t="s">
        <v>72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5"/>
    </row>
    <row r="62">
      <c r="A62" s="29" t="s">
        <v>61</v>
      </c>
      <c r="B62" s="30"/>
      <c r="C62" s="31" t="s">
        <v>163</v>
      </c>
      <c r="D62" s="32"/>
      <c r="E62" s="29" t="s">
        <v>164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64</v>
      </c>
      <c r="B63" s="35">
        <v>14</v>
      </c>
      <c r="C63" s="36" t="s">
        <v>392</v>
      </c>
      <c r="D63" s="35" t="s">
        <v>66</v>
      </c>
      <c r="E63" s="37" t="s">
        <v>393</v>
      </c>
      <c r="F63" s="38" t="s">
        <v>118</v>
      </c>
      <c r="G63" s="39">
        <v>6.1440000000000001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72">
      <c r="A65" s="35" t="s">
        <v>70</v>
      </c>
      <c r="B65" s="42"/>
      <c r="C65" s="43"/>
      <c r="D65" s="43"/>
      <c r="E65" s="46" t="s">
        <v>566</v>
      </c>
      <c r="F65" s="43"/>
      <c r="G65" s="43"/>
      <c r="H65" s="43"/>
      <c r="I65" s="43"/>
      <c r="J65" s="45"/>
    </row>
    <row r="66" ht="409.5">
      <c r="A66" s="35" t="s">
        <v>72</v>
      </c>
      <c r="B66" s="42"/>
      <c r="C66" s="43"/>
      <c r="D66" s="43"/>
      <c r="E66" s="37" t="s">
        <v>395</v>
      </c>
      <c r="F66" s="43"/>
      <c r="G66" s="43"/>
      <c r="H66" s="43"/>
      <c r="I66" s="43"/>
      <c r="J66" s="45"/>
    </row>
    <row r="67">
      <c r="A67" s="29" t="s">
        <v>61</v>
      </c>
      <c r="B67" s="30"/>
      <c r="C67" s="31" t="s">
        <v>288</v>
      </c>
      <c r="D67" s="32"/>
      <c r="E67" s="29" t="s">
        <v>289</v>
      </c>
      <c r="F67" s="32"/>
      <c r="G67" s="32"/>
      <c r="H67" s="32"/>
      <c r="I67" s="33">
        <f>SUMIFS(I68:I83,A68:A83,"P")</f>
        <v>0</v>
      </c>
      <c r="J67" s="34"/>
    </row>
    <row r="68">
      <c r="A68" s="35" t="s">
        <v>64</v>
      </c>
      <c r="B68" s="35">
        <v>15</v>
      </c>
      <c r="C68" s="36" t="s">
        <v>400</v>
      </c>
      <c r="D68" s="35" t="s">
        <v>66</v>
      </c>
      <c r="E68" s="37" t="s">
        <v>401</v>
      </c>
      <c r="F68" s="38" t="s">
        <v>118</v>
      </c>
      <c r="G68" s="39">
        <v>2.1469999999999998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 ht="43.2">
      <c r="A70" s="35" t="s">
        <v>70</v>
      </c>
      <c r="B70" s="42"/>
      <c r="C70" s="43"/>
      <c r="D70" s="43"/>
      <c r="E70" s="46" t="s">
        <v>567</v>
      </c>
      <c r="F70" s="43"/>
      <c r="G70" s="43"/>
      <c r="H70" s="43"/>
      <c r="I70" s="43"/>
      <c r="J70" s="45"/>
    </row>
    <row r="71" ht="409.5">
      <c r="A71" s="35" t="s">
        <v>72</v>
      </c>
      <c r="B71" s="42"/>
      <c r="C71" s="43"/>
      <c r="D71" s="43"/>
      <c r="E71" s="37" t="s">
        <v>395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396</v>
      </c>
      <c r="D72" s="35" t="s">
        <v>66</v>
      </c>
      <c r="E72" s="37" t="s">
        <v>397</v>
      </c>
      <c r="F72" s="38" t="s">
        <v>118</v>
      </c>
      <c r="G72" s="39">
        <v>3.028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72">
      <c r="A74" s="35" t="s">
        <v>70</v>
      </c>
      <c r="B74" s="42"/>
      <c r="C74" s="43"/>
      <c r="D74" s="43"/>
      <c r="E74" s="46" t="s">
        <v>568</v>
      </c>
      <c r="F74" s="43"/>
      <c r="G74" s="43"/>
      <c r="H74" s="43"/>
      <c r="I74" s="43"/>
      <c r="J74" s="45"/>
    </row>
    <row r="75" ht="100.8">
      <c r="A75" s="35" t="s">
        <v>72</v>
      </c>
      <c r="B75" s="42"/>
      <c r="C75" s="43"/>
      <c r="D75" s="43"/>
      <c r="E75" s="37" t="s">
        <v>399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569</v>
      </c>
      <c r="D76" s="35" t="s">
        <v>66</v>
      </c>
      <c r="E76" s="37" t="s">
        <v>570</v>
      </c>
      <c r="F76" s="38" t="s">
        <v>118</v>
      </c>
      <c r="G76" s="39">
        <v>2.6000000000000001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43.2">
      <c r="A78" s="35" t="s">
        <v>70</v>
      </c>
      <c r="B78" s="42"/>
      <c r="C78" s="43"/>
      <c r="D78" s="43"/>
      <c r="E78" s="46" t="s">
        <v>571</v>
      </c>
      <c r="F78" s="43"/>
      <c r="G78" s="43"/>
      <c r="H78" s="43"/>
      <c r="I78" s="43"/>
      <c r="J78" s="45"/>
    </row>
    <row r="79" ht="100.8">
      <c r="A79" s="35" t="s">
        <v>72</v>
      </c>
      <c r="B79" s="42"/>
      <c r="C79" s="43"/>
      <c r="D79" s="43"/>
      <c r="E79" s="37" t="s">
        <v>399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290</v>
      </c>
      <c r="D80" s="35" t="s">
        <v>66</v>
      </c>
      <c r="E80" s="37" t="s">
        <v>291</v>
      </c>
      <c r="F80" s="38" t="s">
        <v>118</v>
      </c>
      <c r="G80" s="39">
        <v>12.779999999999999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57.6">
      <c r="A82" s="35" t="s">
        <v>70</v>
      </c>
      <c r="B82" s="42"/>
      <c r="C82" s="43"/>
      <c r="D82" s="43"/>
      <c r="E82" s="46" t="s">
        <v>572</v>
      </c>
      <c r="F82" s="43"/>
      <c r="G82" s="43"/>
      <c r="H82" s="43"/>
      <c r="I82" s="43"/>
      <c r="J82" s="45"/>
    </row>
    <row r="83" ht="144">
      <c r="A83" s="35" t="s">
        <v>72</v>
      </c>
      <c r="B83" s="42"/>
      <c r="C83" s="43"/>
      <c r="D83" s="43"/>
      <c r="E83" s="37" t="s">
        <v>404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64</v>
      </c>
      <c r="B85" s="35">
        <v>19</v>
      </c>
      <c r="C85" s="36" t="s">
        <v>405</v>
      </c>
      <c r="D85" s="35" t="s">
        <v>66</v>
      </c>
      <c r="E85" s="37" t="s">
        <v>406</v>
      </c>
      <c r="F85" s="38" t="s">
        <v>118</v>
      </c>
      <c r="G85" s="39">
        <v>7.3700000000000001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43.2">
      <c r="A87" s="35" t="s">
        <v>70</v>
      </c>
      <c r="B87" s="42"/>
      <c r="C87" s="43"/>
      <c r="D87" s="43"/>
      <c r="E87" s="46" t="s">
        <v>573</v>
      </c>
      <c r="F87" s="43"/>
      <c r="G87" s="43"/>
      <c r="H87" s="43"/>
      <c r="I87" s="43"/>
      <c r="J87" s="45"/>
    </row>
    <row r="88" ht="409.5">
      <c r="A88" s="35" t="s">
        <v>72</v>
      </c>
      <c r="B88" s="42"/>
      <c r="C88" s="43"/>
      <c r="D88" s="43"/>
      <c r="E88" s="37" t="s">
        <v>408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206</v>
      </c>
      <c r="D89" s="32"/>
      <c r="E89" s="29" t="s">
        <v>207</v>
      </c>
      <c r="F89" s="32"/>
      <c r="G89" s="32"/>
      <c r="H89" s="32"/>
      <c r="I89" s="33">
        <f>SUMIFS(I90:I101,A90:A101,"P")</f>
        <v>0</v>
      </c>
      <c r="J89" s="34"/>
    </row>
    <row r="90">
      <c r="A90" s="35" t="s">
        <v>64</v>
      </c>
      <c r="B90" s="35">
        <v>20</v>
      </c>
      <c r="C90" s="36" t="s">
        <v>546</v>
      </c>
      <c r="D90" s="35" t="s">
        <v>66</v>
      </c>
      <c r="E90" s="37" t="s">
        <v>547</v>
      </c>
      <c r="F90" s="38" t="s">
        <v>144</v>
      </c>
      <c r="G90" s="39">
        <v>11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574</v>
      </c>
      <c r="F92" s="43"/>
      <c r="G92" s="43"/>
      <c r="H92" s="43"/>
      <c r="I92" s="43"/>
      <c r="J92" s="45"/>
    </row>
    <row r="93" ht="86.4">
      <c r="A93" s="35" t="s">
        <v>72</v>
      </c>
      <c r="B93" s="42"/>
      <c r="C93" s="43"/>
      <c r="D93" s="43"/>
      <c r="E93" s="37" t="s">
        <v>412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575</v>
      </c>
      <c r="D94" s="35" t="s">
        <v>66</v>
      </c>
      <c r="E94" s="37" t="s">
        <v>576</v>
      </c>
      <c r="F94" s="38" t="s">
        <v>144</v>
      </c>
      <c r="G94" s="39">
        <v>8.5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577</v>
      </c>
      <c r="F96" s="43"/>
      <c r="G96" s="43"/>
      <c r="H96" s="43"/>
      <c r="I96" s="43"/>
      <c r="J96" s="45"/>
    </row>
    <row r="97" ht="187.2">
      <c r="A97" s="35" t="s">
        <v>72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5"/>
    </row>
    <row r="98">
      <c r="A98" s="35" t="s">
        <v>64</v>
      </c>
      <c r="B98" s="35">
        <v>22</v>
      </c>
      <c r="C98" s="36" t="s">
        <v>450</v>
      </c>
      <c r="D98" s="35" t="s">
        <v>66</v>
      </c>
      <c r="E98" s="37" t="s">
        <v>451</v>
      </c>
      <c r="F98" s="38" t="s">
        <v>118</v>
      </c>
      <c r="G98" s="39">
        <v>1.8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28.8">
      <c r="A100" s="35" t="s">
        <v>70</v>
      </c>
      <c r="B100" s="42"/>
      <c r="C100" s="43"/>
      <c r="D100" s="43"/>
      <c r="E100" s="46" t="s">
        <v>578</v>
      </c>
      <c r="F100" s="43"/>
      <c r="G100" s="43"/>
      <c r="H100" s="43"/>
      <c r="I100" s="43"/>
      <c r="J100" s="45"/>
    </row>
    <row r="101" ht="144">
      <c r="A101" s="35" t="s">
        <v>72</v>
      </c>
      <c r="B101" s="47"/>
      <c r="C101" s="48"/>
      <c r="D101" s="48"/>
      <c r="E101" s="37" t="s">
        <v>523</v>
      </c>
      <c r="F101" s="48"/>
      <c r="G101" s="48"/>
      <c r="H101" s="48"/>
      <c r="I101" s="48"/>
      <c r="J10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35</v>
      </c>
      <c r="I3" s="23">
        <f>SUMIFS(I8:I101,A8:A101,"SD")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SUMIFS(I9:I24,A9:A24,"P")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29.111999999999998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72">
      <c r="A11" s="35" t="s">
        <v>70</v>
      </c>
      <c r="B11" s="42"/>
      <c r="C11" s="43"/>
      <c r="D11" s="43"/>
      <c r="E11" s="46" t="s">
        <v>579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15.627000000000001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580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128.93000000000001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72">
      <c r="A19" s="35" t="s">
        <v>70</v>
      </c>
      <c r="B19" s="42"/>
      <c r="C19" s="43"/>
      <c r="D19" s="43"/>
      <c r="E19" s="46" t="s">
        <v>581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3.069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582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>
      <c r="A25" s="29" t="s">
        <v>61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SUMIFS(I26:I61,A26:A61,"P")</f>
        <v>0</v>
      </c>
      <c r="J25" s="34"/>
    </row>
    <row r="26">
      <c r="A26" s="35" t="s">
        <v>64</v>
      </c>
      <c r="B26" s="35">
        <v>5</v>
      </c>
      <c r="C26" s="36" t="s">
        <v>127</v>
      </c>
      <c r="D26" s="35" t="s">
        <v>66</v>
      </c>
      <c r="E26" s="37" t="s">
        <v>368</v>
      </c>
      <c r="F26" s="38" t="s">
        <v>129</v>
      </c>
      <c r="G26" s="39">
        <v>27.555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43.2">
      <c r="A28" s="35" t="s">
        <v>70</v>
      </c>
      <c r="B28" s="42"/>
      <c r="C28" s="43"/>
      <c r="D28" s="43"/>
      <c r="E28" s="46" t="s">
        <v>583</v>
      </c>
      <c r="F28" s="43"/>
      <c r="G28" s="43"/>
      <c r="H28" s="43"/>
      <c r="I28" s="43"/>
      <c r="J28" s="45"/>
    </row>
    <row r="29" ht="57.6">
      <c r="A29" s="35" t="s">
        <v>72</v>
      </c>
      <c r="B29" s="42"/>
      <c r="C29" s="43"/>
      <c r="D29" s="43"/>
      <c r="E29" s="37" t="s">
        <v>131</v>
      </c>
      <c r="F29" s="43"/>
      <c r="G29" s="43"/>
      <c r="H29" s="43"/>
      <c r="I29" s="43"/>
      <c r="J29" s="45"/>
    </row>
    <row r="30" ht="28.8">
      <c r="A30" s="35" t="s">
        <v>64</v>
      </c>
      <c r="B30" s="35">
        <v>6</v>
      </c>
      <c r="C30" s="36" t="s">
        <v>370</v>
      </c>
      <c r="D30" s="35" t="s">
        <v>66</v>
      </c>
      <c r="E30" s="37" t="s">
        <v>371</v>
      </c>
      <c r="F30" s="38" t="s">
        <v>118</v>
      </c>
      <c r="G30" s="39">
        <v>7.1029999999999998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584</v>
      </c>
      <c r="F32" s="43"/>
      <c r="G32" s="43"/>
      <c r="H32" s="43"/>
      <c r="I32" s="43"/>
      <c r="J32" s="45"/>
    </row>
    <row r="33" ht="115.2">
      <c r="A33" s="35" t="s">
        <v>72</v>
      </c>
      <c r="B33" s="42"/>
      <c r="C33" s="43"/>
      <c r="D33" s="43"/>
      <c r="E33" s="37" t="s">
        <v>472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473</v>
      </c>
      <c r="D34" s="35" t="s">
        <v>66</v>
      </c>
      <c r="E34" s="37" t="s">
        <v>474</v>
      </c>
      <c r="F34" s="38" t="s">
        <v>197</v>
      </c>
      <c r="G34" s="39">
        <v>14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585</v>
      </c>
      <c r="F36" s="43"/>
      <c r="G36" s="43"/>
      <c r="H36" s="43"/>
      <c r="I36" s="43"/>
      <c r="J36" s="45"/>
    </row>
    <row r="37" ht="115.2">
      <c r="A37" s="35" t="s">
        <v>72</v>
      </c>
      <c r="B37" s="42"/>
      <c r="C37" s="43"/>
      <c r="D37" s="43"/>
      <c r="E37" s="37" t="s">
        <v>476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374</v>
      </c>
      <c r="D38" s="35" t="s">
        <v>66</v>
      </c>
      <c r="E38" s="37" t="s">
        <v>375</v>
      </c>
      <c r="F38" s="38" t="s">
        <v>118</v>
      </c>
      <c r="G38" s="39">
        <v>62.399999999999999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57.6">
      <c r="A40" s="35" t="s">
        <v>70</v>
      </c>
      <c r="B40" s="42"/>
      <c r="C40" s="43"/>
      <c r="D40" s="43"/>
      <c r="E40" s="46" t="s">
        <v>586</v>
      </c>
      <c r="F40" s="43"/>
      <c r="G40" s="43"/>
      <c r="H40" s="43"/>
      <c r="I40" s="43"/>
      <c r="J40" s="45"/>
    </row>
    <row r="41" ht="409.5">
      <c r="A41" s="35" t="s">
        <v>72</v>
      </c>
      <c r="B41" s="42"/>
      <c r="C41" s="43"/>
      <c r="D41" s="43"/>
      <c r="E41" s="37" t="s">
        <v>377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428</v>
      </c>
      <c r="D42" s="35" t="s">
        <v>66</v>
      </c>
      <c r="E42" s="37" t="s">
        <v>429</v>
      </c>
      <c r="F42" s="38" t="s">
        <v>118</v>
      </c>
      <c r="G42" s="39">
        <v>3.069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>
      <c r="A44" s="35" t="s">
        <v>70</v>
      </c>
      <c r="B44" s="42"/>
      <c r="C44" s="43"/>
      <c r="D44" s="43"/>
      <c r="E44" s="46" t="s">
        <v>587</v>
      </c>
      <c r="F44" s="43"/>
      <c r="G44" s="43"/>
      <c r="H44" s="43"/>
      <c r="I44" s="43"/>
      <c r="J44" s="45"/>
    </row>
    <row r="45" ht="388.8">
      <c r="A45" s="35" t="s">
        <v>72</v>
      </c>
      <c r="B45" s="42"/>
      <c r="C45" s="43"/>
      <c r="D45" s="43"/>
      <c r="E45" s="37" t="s">
        <v>431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383</v>
      </c>
      <c r="D46" s="35" t="s">
        <v>66</v>
      </c>
      <c r="E46" s="37" t="s">
        <v>384</v>
      </c>
      <c r="F46" s="38" t="s">
        <v>118</v>
      </c>
      <c r="G46" s="39">
        <v>48.600000000000001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57.6">
      <c r="A48" s="35" t="s">
        <v>70</v>
      </c>
      <c r="B48" s="42"/>
      <c r="C48" s="43"/>
      <c r="D48" s="43"/>
      <c r="E48" s="46" t="s">
        <v>588</v>
      </c>
      <c r="F48" s="43"/>
      <c r="G48" s="43"/>
      <c r="H48" s="43"/>
      <c r="I48" s="43"/>
      <c r="J48" s="45"/>
    </row>
    <row r="49" ht="388.8">
      <c r="A49" s="35" t="s">
        <v>72</v>
      </c>
      <c r="B49" s="42"/>
      <c r="C49" s="43"/>
      <c r="D49" s="43"/>
      <c r="E49" s="37" t="s">
        <v>386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151</v>
      </c>
      <c r="D50" s="35" t="s">
        <v>66</v>
      </c>
      <c r="E50" s="37" t="s">
        <v>152</v>
      </c>
      <c r="F50" s="38" t="s">
        <v>129</v>
      </c>
      <c r="G50" s="39">
        <v>16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57.6">
      <c r="A52" s="35" t="s">
        <v>70</v>
      </c>
      <c r="B52" s="42"/>
      <c r="C52" s="43"/>
      <c r="D52" s="43"/>
      <c r="E52" s="46" t="s">
        <v>589</v>
      </c>
      <c r="F52" s="43"/>
      <c r="G52" s="43"/>
      <c r="H52" s="43"/>
      <c r="I52" s="43"/>
      <c r="J52" s="45"/>
    </row>
    <row r="53" ht="72">
      <c r="A53" s="35" t="s">
        <v>72</v>
      </c>
      <c r="B53" s="42"/>
      <c r="C53" s="43"/>
      <c r="D53" s="43"/>
      <c r="E53" s="37" t="s">
        <v>155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388</v>
      </c>
      <c r="D54" s="35" t="s">
        <v>66</v>
      </c>
      <c r="E54" s="37" t="s">
        <v>389</v>
      </c>
      <c r="F54" s="38" t="s">
        <v>129</v>
      </c>
      <c r="G54" s="39">
        <v>20.460000000000001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28.8">
      <c r="A56" s="35" t="s">
        <v>70</v>
      </c>
      <c r="B56" s="42"/>
      <c r="C56" s="43"/>
      <c r="D56" s="43"/>
      <c r="E56" s="46" t="s">
        <v>590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159</v>
      </c>
      <c r="F57" s="43"/>
      <c r="G57" s="43"/>
      <c r="H57" s="43"/>
      <c r="I57" s="43"/>
      <c r="J57" s="45"/>
    </row>
    <row r="58">
      <c r="A58" s="35" t="s">
        <v>64</v>
      </c>
      <c r="B58" s="35">
        <v>13</v>
      </c>
      <c r="C58" s="36" t="s">
        <v>160</v>
      </c>
      <c r="D58" s="35" t="s">
        <v>66</v>
      </c>
      <c r="E58" s="37" t="s">
        <v>161</v>
      </c>
      <c r="F58" s="38" t="s">
        <v>129</v>
      </c>
      <c r="G58" s="39">
        <v>20.460000000000001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69</v>
      </c>
      <c r="B59" s="42"/>
      <c r="C59" s="43"/>
      <c r="D59" s="43"/>
      <c r="E59" s="44" t="s">
        <v>66</v>
      </c>
      <c r="F59" s="43"/>
      <c r="G59" s="43"/>
      <c r="H59" s="43"/>
      <c r="I59" s="43"/>
      <c r="J59" s="45"/>
    </row>
    <row r="60" ht="28.8">
      <c r="A60" s="35" t="s">
        <v>70</v>
      </c>
      <c r="B60" s="42"/>
      <c r="C60" s="43"/>
      <c r="D60" s="43"/>
      <c r="E60" s="46" t="s">
        <v>591</v>
      </c>
      <c r="F60" s="43"/>
      <c r="G60" s="43"/>
      <c r="H60" s="43"/>
      <c r="I60" s="43"/>
      <c r="J60" s="45"/>
    </row>
    <row r="61" ht="72">
      <c r="A61" s="35" t="s">
        <v>72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5"/>
    </row>
    <row r="62">
      <c r="A62" s="29" t="s">
        <v>61</v>
      </c>
      <c r="B62" s="30"/>
      <c r="C62" s="31" t="s">
        <v>163</v>
      </c>
      <c r="D62" s="32"/>
      <c r="E62" s="29" t="s">
        <v>164</v>
      </c>
      <c r="F62" s="32"/>
      <c r="G62" s="32"/>
      <c r="H62" s="32"/>
      <c r="I62" s="33">
        <f>SUMIFS(I63:I70,A63:A70,"P")</f>
        <v>0</v>
      </c>
      <c r="J62" s="34"/>
    </row>
    <row r="63">
      <c r="A63" s="35" t="s">
        <v>64</v>
      </c>
      <c r="B63" s="35">
        <v>14</v>
      </c>
      <c r="C63" s="36" t="s">
        <v>392</v>
      </c>
      <c r="D63" s="35" t="s">
        <v>66</v>
      </c>
      <c r="E63" s="37" t="s">
        <v>393</v>
      </c>
      <c r="F63" s="38" t="s">
        <v>118</v>
      </c>
      <c r="G63" s="39">
        <v>6.1040000000000001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57.6">
      <c r="A65" s="35" t="s">
        <v>70</v>
      </c>
      <c r="B65" s="42"/>
      <c r="C65" s="43"/>
      <c r="D65" s="43"/>
      <c r="E65" s="46" t="s">
        <v>592</v>
      </c>
      <c r="F65" s="43"/>
      <c r="G65" s="43"/>
      <c r="H65" s="43"/>
      <c r="I65" s="43"/>
      <c r="J65" s="45"/>
    </row>
    <row r="66" ht="409.5">
      <c r="A66" s="35" t="s">
        <v>72</v>
      </c>
      <c r="B66" s="42"/>
      <c r="C66" s="43"/>
      <c r="D66" s="43"/>
      <c r="E66" s="37" t="s">
        <v>395</v>
      </c>
      <c r="F66" s="43"/>
      <c r="G66" s="43"/>
      <c r="H66" s="43"/>
      <c r="I66" s="43"/>
      <c r="J66" s="45"/>
    </row>
    <row r="67">
      <c r="A67" s="35" t="s">
        <v>64</v>
      </c>
      <c r="B67" s="35">
        <v>16</v>
      </c>
      <c r="C67" s="36" t="s">
        <v>396</v>
      </c>
      <c r="D67" s="35" t="s">
        <v>66</v>
      </c>
      <c r="E67" s="37" t="s">
        <v>397</v>
      </c>
      <c r="F67" s="38" t="s">
        <v>118</v>
      </c>
      <c r="G67" s="39">
        <v>3.2919999999999998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100.8">
      <c r="A69" s="35" t="s">
        <v>70</v>
      </c>
      <c r="B69" s="42"/>
      <c r="C69" s="43"/>
      <c r="D69" s="43"/>
      <c r="E69" s="46" t="s">
        <v>593</v>
      </c>
      <c r="F69" s="43"/>
      <c r="G69" s="43"/>
      <c r="H69" s="43"/>
      <c r="I69" s="43"/>
      <c r="J69" s="45"/>
    </row>
    <row r="70" ht="100.8">
      <c r="A70" s="35" t="s">
        <v>72</v>
      </c>
      <c r="B70" s="42"/>
      <c r="C70" s="43"/>
      <c r="D70" s="43"/>
      <c r="E70" s="37" t="s">
        <v>399</v>
      </c>
      <c r="F70" s="43"/>
      <c r="G70" s="43"/>
      <c r="H70" s="43"/>
      <c r="I70" s="43"/>
      <c r="J70" s="45"/>
    </row>
    <row r="71">
      <c r="A71" s="29" t="s">
        <v>61</v>
      </c>
      <c r="B71" s="30"/>
      <c r="C71" s="31" t="s">
        <v>288</v>
      </c>
      <c r="D71" s="32"/>
      <c r="E71" s="29" t="s">
        <v>289</v>
      </c>
      <c r="F71" s="32"/>
      <c r="G71" s="32"/>
      <c r="H71" s="32"/>
      <c r="I71" s="33">
        <f>SUMIFS(I72:I79,A72:A79,"P")</f>
        <v>0</v>
      </c>
      <c r="J71" s="34"/>
    </row>
    <row r="72">
      <c r="A72" s="35" t="s">
        <v>64</v>
      </c>
      <c r="B72" s="35">
        <v>15</v>
      </c>
      <c r="C72" s="36" t="s">
        <v>400</v>
      </c>
      <c r="D72" s="35" t="s">
        <v>66</v>
      </c>
      <c r="E72" s="37" t="s">
        <v>401</v>
      </c>
      <c r="F72" s="38" t="s">
        <v>118</v>
      </c>
      <c r="G72" s="39">
        <v>5.2599999999999998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57.6">
      <c r="A74" s="35" t="s">
        <v>70</v>
      </c>
      <c r="B74" s="42"/>
      <c r="C74" s="43"/>
      <c r="D74" s="43"/>
      <c r="E74" s="46" t="s">
        <v>594</v>
      </c>
      <c r="F74" s="43"/>
      <c r="G74" s="43"/>
      <c r="H74" s="43"/>
      <c r="I74" s="43"/>
      <c r="J74" s="45"/>
    </row>
    <row r="75" ht="409.5">
      <c r="A75" s="35" t="s">
        <v>72</v>
      </c>
      <c r="B75" s="42"/>
      <c r="C75" s="43"/>
      <c r="D75" s="43"/>
      <c r="E75" s="37" t="s">
        <v>395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290</v>
      </c>
      <c r="D76" s="35" t="s">
        <v>66</v>
      </c>
      <c r="E76" s="37" t="s">
        <v>291</v>
      </c>
      <c r="F76" s="38" t="s">
        <v>118</v>
      </c>
      <c r="G76" s="39">
        <v>8.0269999999999992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72">
      <c r="A78" s="35" t="s">
        <v>70</v>
      </c>
      <c r="B78" s="42"/>
      <c r="C78" s="43"/>
      <c r="D78" s="43"/>
      <c r="E78" s="46" t="s">
        <v>595</v>
      </c>
      <c r="F78" s="43"/>
      <c r="G78" s="43"/>
      <c r="H78" s="43"/>
      <c r="I78" s="43"/>
      <c r="J78" s="45"/>
    </row>
    <row r="79" ht="144">
      <c r="A79" s="35" t="s">
        <v>72</v>
      </c>
      <c r="B79" s="42"/>
      <c r="C79" s="43"/>
      <c r="D79" s="43"/>
      <c r="E79" s="37" t="s">
        <v>404</v>
      </c>
      <c r="F79" s="43"/>
      <c r="G79" s="43"/>
      <c r="H79" s="43"/>
      <c r="I79" s="43"/>
      <c r="J79" s="45"/>
    </row>
    <row r="80">
      <c r="A80" s="29" t="s">
        <v>61</v>
      </c>
      <c r="B80" s="30"/>
      <c r="C80" s="31" t="s">
        <v>200</v>
      </c>
      <c r="D80" s="32"/>
      <c r="E80" s="29" t="s">
        <v>201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64</v>
      </c>
      <c r="B81" s="35">
        <v>18</v>
      </c>
      <c r="C81" s="36" t="s">
        <v>405</v>
      </c>
      <c r="D81" s="35" t="s">
        <v>66</v>
      </c>
      <c r="E81" s="37" t="s">
        <v>406</v>
      </c>
      <c r="F81" s="38" t="s">
        <v>118</v>
      </c>
      <c r="G81" s="39">
        <v>11.82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69</v>
      </c>
      <c r="B82" s="42"/>
      <c r="C82" s="43"/>
      <c r="D82" s="43"/>
      <c r="E82" s="44" t="s">
        <v>66</v>
      </c>
      <c r="F82" s="43"/>
      <c r="G82" s="43"/>
      <c r="H82" s="43"/>
      <c r="I82" s="43"/>
      <c r="J82" s="45"/>
    </row>
    <row r="83" ht="43.2">
      <c r="A83" s="35" t="s">
        <v>70</v>
      </c>
      <c r="B83" s="42"/>
      <c r="C83" s="43"/>
      <c r="D83" s="43"/>
      <c r="E83" s="46" t="s">
        <v>596</v>
      </c>
      <c r="F83" s="43"/>
      <c r="G83" s="43"/>
      <c r="H83" s="43"/>
      <c r="I83" s="43"/>
      <c r="J83" s="45"/>
    </row>
    <row r="84" ht="409.5">
      <c r="A84" s="35" t="s">
        <v>72</v>
      </c>
      <c r="B84" s="42"/>
      <c r="C84" s="43"/>
      <c r="D84" s="43"/>
      <c r="E84" s="37" t="s">
        <v>408</v>
      </c>
      <c r="F84" s="43"/>
      <c r="G84" s="43"/>
      <c r="H84" s="43"/>
      <c r="I84" s="43"/>
      <c r="J84" s="45"/>
    </row>
    <row r="85">
      <c r="A85" s="29" t="s">
        <v>61</v>
      </c>
      <c r="B85" s="30"/>
      <c r="C85" s="31" t="s">
        <v>206</v>
      </c>
      <c r="D85" s="32"/>
      <c r="E85" s="29" t="s">
        <v>207</v>
      </c>
      <c r="F85" s="32"/>
      <c r="G85" s="32"/>
      <c r="H85" s="32"/>
      <c r="I85" s="33">
        <f>SUMIFS(I86:I101,A86:A101,"P")</f>
        <v>0</v>
      </c>
      <c r="J85" s="34"/>
    </row>
    <row r="86">
      <c r="A86" s="35" t="s">
        <v>64</v>
      </c>
      <c r="B86" s="35">
        <v>19</v>
      </c>
      <c r="C86" s="36" t="s">
        <v>597</v>
      </c>
      <c r="D86" s="35" t="s">
        <v>66</v>
      </c>
      <c r="E86" s="37" t="s">
        <v>598</v>
      </c>
      <c r="F86" s="38" t="s">
        <v>144</v>
      </c>
      <c r="G86" s="39">
        <v>12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69</v>
      </c>
      <c r="B87" s="42"/>
      <c r="C87" s="43"/>
      <c r="D87" s="43"/>
      <c r="E87" s="44" t="s">
        <v>66</v>
      </c>
      <c r="F87" s="43"/>
      <c r="G87" s="43"/>
      <c r="H87" s="43"/>
      <c r="I87" s="43"/>
      <c r="J87" s="45"/>
    </row>
    <row r="88" ht="28.8">
      <c r="A88" s="35" t="s">
        <v>70</v>
      </c>
      <c r="B88" s="42"/>
      <c r="C88" s="43"/>
      <c r="D88" s="43"/>
      <c r="E88" s="46" t="s">
        <v>599</v>
      </c>
      <c r="F88" s="43"/>
      <c r="G88" s="43"/>
      <c r="H88" s="43"/>
      <c r="I88" s="43"/>
      <c r="J88" s="45"/>
    </row>
    <row r="89" ht="86.4">
      <c r="A89" s="35" t="s">
        <v>72</v>
      </c>
      <c r="B89" s="42"/>
      <c r="C89" s="43"/>
      <c r="D89" s="43"/>
      <c r="E89" s="37" t="s">
        <v>412</v>
      </c>
      <c r="F89" s="43"/>
      <c r="G89" s="43"/>
      <c r="H89" s="43"/>
      <c r="I89" s="43"/>
      <c r="J89" s="45"/>
    </row>
    <row r="90" ht="28.8">
      <c r="A90" s="35" t="s">
        <v>64</v>
      </c>
      <c r="B90" s="35">
        <v>20</v>
      </c>
      <c r="C90" s="36" t="s">
        <v>600</v>
      </c>
      <c r="D90" s="35" t="s">
        <v>66</v>
      </c>
      <c r="E90" s="37" t="s">
        <v>601</v>
      </c>
      <c r="F90" s="38" t="s">
        <v>144</v>
      </c>
      <c r="G90" s="39">
        <v>10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602</v>
      </c>
      <c r="F92" s="43"/>
      <c r="G92" s="43"/>
      <c r="H92" s="43"/>
      <c r="I92" s="43"/>
      <c r="J92" s="45"/>
    </row>
    <row r="93" ht="158.4">
      <c r="A93" s="35" t="s">
        <v>72</v>
      </c>
      <c r="B93" s="42"/>
      <c r="C93" s="43"/>
      <c r="D93" s="43"/>
      <c r="E93" s="37" t="s">
        <v>603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604</v>
      </c>
      <c r="D94" s="35" t="s">
        <v>66</v>
      </c>
      <c r="E94" s="37" t="s">
        <v>605</v>
      </c>
      <c r="F94" s="38" t="s">
        <v>144</v>
      </c>
      <c r="G94" s="39">
        <v>12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606</v>
      </c>
      <c r="F96" s="43"/>
      <c r="G96" s="43"/>
      <c r="H96" s="43"/>
      <c r="I96" s="43"/>
      <c r="J96" s="45"/>
    </row>
    <row r="97" ht="187.2">
      <c r="A97" s="35" t="s">
        <v>72</v>
      </c>
      <c r="B97" s="42"/>
      <c r="C97" s="43"/>
      <c r="D97" s="43"/>
      <c r="E97" s="37" t="s">
        <v>449</v>
      </c>
      <c r="F97" s="43"/>
      <c r="G97" s="43"/>
      <c r="H97" s="43"/>
      <c r="I97" s="43"/>
      <c r="J97" s="45"/>
    </row>
    <row r="98">
      <c r="A98" s="35" t="s">
        <v>64</v>
      </c>
      <c r="B98" s="35">
        <v>22</v>
      </c>
      <c r="C98" s="36" t="s">
        <v>450</v>
      </c>
      <c r="D98" s="35" t="s">
        <v>66</v>
      </c>
      <c r="E98" s="37" t="s">
        <v>451</v>
      </c>
      <c r="F98" s="38" t="s">
        <v>118</v>
      </c>
      <c r="G98" s="39">
        <v>2.9550000000000001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43.2">
      <c r="A100" s="35" t="s">
        <v>70</v>
      </c>
      <c r="B100" s="42"/>
      <c r="C100" s="43"/>
      <c r="D100" s="43"/>
      <c r="E100" s="46" t="s">
        <v>607</v>
      </c>
      <c r="F100" s="43"/>
      <c r="G100" s="43"/>
      <c r="H100" s="43"/>
      <c r="I100" s="43"/>
      <c r="J100" s="45"/>
    </row>
    <row r="101" ht="144">
      <c r="A101" s="35" t="s">
        <v>72</v>
      </c>
      <c r="B101" s="47"/>
      <c r="C101" s="48"/>
      <c r="D101" s="48"/>
      <c r="E101" s="37" t="s">
        <v>523</v>
      </c>
      <c r="F101" s="48"/>
      <c r="G101" s="48"/>
      <c r="H101" s="48"/>
      <c r="I101" s="48"/>
      <c r="J10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37</v>
      </c>
      <c r="I3" s="23">
        <f>SUMIFS(I8:I97,A8:A97,"SD")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SUMIFS(I9:I24,A9:A24,"P")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23.393999999999998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43.2">
      <c r="A11" s="35" t="s">
        <v>70</v>
      </c>
      <c r="B11" s="42"/>
      <c r="C11" s="43"/>
      <c r="D11" s="43"/>
      <c r="E11" s="46" t="s">
        <v>608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358</v>
      </c>
      <c r="D13" s="35" t="s">
        <v>66</v>
      </c>
      <c r="E13" s="37" t="s">
        <v>359</v>
      </c>
      <c r="F13" s="38" t="s">
        <v>245</v>
      </c>
      <c r="G13" s="39">
        <v>13.259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28.8">
      <c r="A15" s="35" t="s">
        <v>70</v>
      </c>
      <c r="B15" s="42"/>
      <c r="C15" s="43"/>
      <c r="D15" s="43"/>
      <c r="E15" s="46" t="s">
        <v>609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361</v>
      </c>
      <c r="D17" s="35" t="s">
        <v>66</v>
      </c>
      <c r="E17" s="37" t="s">
        <v>362</v>
      </c>
      <c r="F17" s="38" t="s">
        <v>245</v>
      </c>
      <c r="G17" s="39">
        <v>60.764000000000003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100.8">
      <c r="A19" s="35" t="s">
        <v>70</v>
      </c>
      <c r="B19" s="42"/>
      <c r="C19" s="43"/>
      <c r="D19" s="43"/>
      <c r="E19" s="46" t="s">
        <v>610</v>
      </c>
      <c r="F19" s="43"/>
      <c r="G19" s="43"/>
      <c r="H19" s="43"/>
      <c r="I19" s="43"/>
      <c r="J19" s="45"/>
    </row>
    <row r="20" ht="28.8">
      <c r="A20" s="35" t="s">
        <v>72</v>
      </c>
      <c r="B20" s="42"/>
      <c r="C20" s="43"/>
      <c r="D20" s="43"/>
      <c r="E20" s="37" t="s">
        <v>124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364</v>
      </c>
      <c r="D21" s="35" t="s">
        <v>66</v>
      </c>
      <c r="E21" s="37" t="s">
        <v>365</v>
      </c>
      <c r="F21" s="38" t="s">
        <v>118</v>
      </c>
      <c r="G21" s="39">
        <v>2.1840000000000002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28.8">
      <c r="A23" s="35" t="s">
        <v>70</v>
      </c>
      <c r="B23" s="42"/>
      <c r="C23" s="43"/>
      <c r="D23" s="43"/>
      <c r="E23" s="46" t="s">
        <v>611</v>
      </c>
      <c r="F23" s="43"/>
      <c r="G23" s="43"/>
      <c r="H23" s="43"/>
      <c r="I23" s="43"/>
      <c r="J23" s="45"/>
    </row>
    <row r="24" ht="72">
      <c r="A24" s="35" t="s">
        <v>72</v>
      </c>
      <c r="B24" s="42"/>
      <c r="C24" s="43"/>
      <c r="D24" s="43"/>
      <c r="E24" s="37" t="s">
        <v>367</v>
      </c>
      <c r="F24" s="43"/>
      <c r="G24" s="43"/>
      <c r="H24" s="43"/>
      <c r="I24" s="43"/>
      <c r="J24" s="45"/>
    </row>
    <row r="25">
      <c r="A25" s="29" t="s">
        <v>61</v>
      </c>
      <c r="B25" s="30"/>
      <c r="C25" s="31" t="s">
        <v>125</v>
      </c>
      <c r="D25" s="32"/>
      <c r="E25" s="29" t="s">
        <v>126</v>
      </c>
      <c r="F25" s="32"/>
      <c r="G25" s="32"/>
      <c r="H25" s="32"/>
      <c r="I25" s="33">
        <f>SUMIFS(I26:I61,A26:A61,"P")</f>
        <v>0</v>
      </c>
      <c r="J25" s="34"/>
    </row>
    <row r="26">
      <c r="A26" s="35" t="s">
        <v>64</v>
      </c>
      <c r="B26" s="35">
        <v>5</v>
      </c>
      <c r="C26" s="36" t="s">
        <v>127</v>
      </c>
      <c r="D26" s="35" t="s">
        <v>66</v>
      </c>
      <c r="E26" s="37" t="s">
        <v>368</v>
      </c>
      <c r="F26" s="38" t="s">
        <v>129</v>
      </c>
      <c r="G26" s="39">
        <v>18.760000000000002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43.2">
      <c r="A28" s="35" t="s">
        <v>70</v>
      </c>
      <c r="B28" s="42"/>
      <c r="C28" s="43"/>
      <c r="D28" s="43"/>
      <c r="E28" s="46" t="s">
        <v>612</v>
      </c>
      <c r="F28" s="43"/>
      <c r="G28" s="43"/>
      <c r="H28" s="43"/>
      <c r="I28" s="43"/>
      <c r="J28" s="45"/>
    </row>
    <row r="29" ht="57.6">
      <c r="A29" s="35" t="s">
        <v>72</v>
      </c>
      <c r="B29" s="42"/>
      <c r="C29" s="43"/>
      <c r="D29" s="43"/>
      <c r="E29" s="37" t="s">
        <v>131</v>
      </c>
      <c r="F29" s="43"/>
      <c r="G29" s="43"/>
      <c r="H29" s="43"/>
      <c r="I29" s="43"/>
      <c r="J29" s="45"/>
    </row>
    <row r="30" ht="28.8">
      <c r="A30" s="35" t="s">
        <v>64</v>
      </c>
      <c r="B30" s="35">
        <v>6</v>
      </c>
      <c r="C30" s="36" t="s">
        <v>370</v>
      </c>
      <c r="D30" s="35" t="s">
        <v>66</v>
      </c>
      <c r="E30" s="37" t="s">
        <v>371</v>
      </c>
      <c r="F30" s="38" t="s">
        <v>118</v>
      </c>
      <c r="G30" s="39">
        <v>6.0270000000000001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613</v>
      </c>
      <c r="F32" s="43"/>
      <c r="G32" s="43"/>
      <c r="H32" s="43"/>
      <c r="I32" s="43"/>
      <c r="J32" s="45"/>
    </row>
    <row r="33" ht="115.2">
      <c r="A33" s="35" t="s">
        <v>72</v>
      </c>
      <c r="B33" s="42"/>
      <c r="C33" s="43"/>
      <c r="D33" s="43"/>
      <c r="E33" s="37" t="s">
        <v>472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374</v>
      </c>
      <c r="D34" s="35" t="s">
        <v>66</v>
      </c>
      <c r="E34" s="37" t="s">
        <v>375</v>
      </c>
      <c r="F34" s="38" t="s">
        <v>118</v>
      </c>
      <c r="G34" s="39">
        <v>18.975000000000001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614</v>
      </c>
      <c r="F36" s="43"/>
      <c r="G36" s="43"/>
      <c r="H36" s="43"/>
      <c r="I36" s="43"/>
      <c r="J36" s="45"/>
    </row>
    <row r="37" ht="409.5">
      <c r="A37" s="35" t="s">
        <v>72</v>
      </c>
      <c r="B37" s="42"/>
      <c r="C37" s="43"/>
      <c r="D37" s="43"/>
      <c r="E37" s="37" t="s">
        <v>377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428</v>
      </c>
      <c r="D38" s="35" t="s">
        <v>66</v>
      </c>
      <c r="E38" s="37" t="s">
        <v>429</v>
      </c>
      <c r="F38" s="38" t="s">
        <v>118</v>
      </c>
      <c r="G38" s="39">
        <v>2.1680000000000001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28.8">
      <c r="A40" s="35" t="s">
        <v>70</v>
      </c>
      <c r="B40" s="42"/>
      <c r="C40" s="43"/>
      <c r="D40" s="43"/>
      <c r="E40" s="46" t="s">
        <v>615</v>
      </c>
      <c r="F40" s="43"/>
      <c r="G40" s="43"/>
      <c r="H40" s="43"/>
      <c r="I40" s="43"/>
      <c r="J40" s="45"/>
    </row>
    <row r="41" ht="388.8">
      <c r="A41" s="35" t="s">
        <v>72</v>
      </c>
      <c r="B41" s="42"/>
      <c r="C41" s="43"/>
      <c r="D41" s="43"/>
      <c r="E41" s="37" t="s">
        <v>431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142</v>
      </c>
      <c r="D42" s="35" t="s">
        <v>66</v>
      </c>
      <c r="E42" s="37" t="s">
        <v>143</v>
      </c>
      <c r="F42" s="38" t="s">
        <v>144</v>
      </c>
      <c r="G42" s="39">
        <v>20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28.8">
      <c r="A44" s="35" t="s">
        <v>70</v>
      </c>
      <c r="B44" s="42"/>
      <c r="C44" s="43"/>
      <c r="D44" s="43"/>
      <c r="E44" s="46" t="s">
        <v>616</v>
      </c>
      <c r="F44" s="43"/>
      <c r="G44" s="43"/>
      <c r="H44" s="43"/>
      <c r="I44" s="43"/>
      <c r="J44" s="45"/>
    </row>
    <row r="45" ht="100.8">
      <c r="A45" s="35" t="s">
        <v>72</v>
      </c>
      <c r="B45" s="42"/>
      <c r="C45" s="43"/>
      <c r="D45" s="43"/>
      <c r="E45" s="37" t="s">
        <v>382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383</v>
      </c>
      <c r="D46" s="35" t="s">
        <v>66</v>
      </c>
      <c r="E46" s="37" t="s">
        <v>384</v>
      </c>
      <c r="F46" s="38" t="s">
        <v>118</v>
      </c>
      <c r="G46" s="39">
        <v>10.925000000000001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617</v>
      </c>
      <c r="F48" s="43"/>
      <c r="G48" s="43"/>
      <c r="H48" s="43"/>
      <c r="I48" s="43"/>
      <c r="J48" s="45"/>
    </row>
    <row r="49" ht="388.8">
      <c r="A49" s="35" t="s">
        <v>72</v>
      </c>
      <c r="B49" s="42"/>
      <c r="C49" s="43"/>
      <c r="D49" s="43"/>
      <c r="E49" s="37" t="s">
        <v>386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151</v>
      </c>
      <c r="D50" s="35" t="s">
        <v>66</v>
      </c>
      <c r="E50" s="37" t="s">
        <v>152</v>
      </c>
      <c r="F50" s="38" t="s">
        <v>129</v>
      </c>
      <c r="G50" s="39">
        <v>16.699999999999999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57.6">
      <c r="A52" s="35" t="s">
        <v>70</v>
      </c>
      <c r="B52" s="42"/>
      <c r="C52" s="43"/>
      <c r="D52" s="43"/>
      <c r="E52" s="46" t="s">
        <v>618</v>
      </c>
      <c r="F52" s="43"/>
      <c r="G52" s="43"/>
      <c r="H52" s="43"/>
      <c r="I52" s="43"/>
      <c r="J52" s="45"/>
    </row>
    <row r="53" ht="72">
      <c r="A53" s="35" t="s">
        <v>72</v>
      </c>
      <c r="B53" s="42"/>
      <c r="C53" s="43"/>
      <c r="D53" s="43"/>
      <c r="E53" s="37" t="s">
        <v>155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388</v>
      </c>
      <c r="D54" s="35" t="s">
        <v>66</v>
      </c>
      <c r="E54" s="37" t="s">
        <v>389</v>
      </c>
      <c r="F54" s="38" t="s">
        <v>129</v>
      </c>
      <c r="G54" s="39">
        <v>14.56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28.8">
      <c r="A56" s="35" t="s">
        <v>70</v>
      </c>
      <c r="B56" s="42"/>
      <c r="C56" s="43"/>
      <c r="D56" s="43"/>
      <c r="E56" s="46" t="s">
        <v>619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159</v>
      </c>
      <c r="F57" s="43"/>
      <c r="G57" s="43"/>
      <c r="H57" s="43"/>
      <c r="I57" s="43"/>
      <c r="J57" s="45"/>
    </row>
    <row r="58">
      <c r="A58" s="35" t="s">
        <v>64</v>
      </c>
      <c r="B58" s="35">
        <v>13</v>
      </c>
      <c r="C58" s="36" t="s">
        <v>160</v>
      </c>
      <c r="D58" s="35" t="s">
        <v>66</v>
      </c>
      <c r="E58" s="37" t="s">
        <v>161</v>
      </c>
      <c r="F58" s="38" t="s">
        <v>129</v>
      </c>
      <c r="G58" s="39">
        <v>14.56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69</v>
      </c>
      <c r="B59" s="42"/>
      <c r="C59" s="43"/>
      <c r="D59" s="43"/>
      <c r="E59" s="44" t="s">
        <v>66</v>
      </c>
      <c r="F59" s="43"/>
      <c r="G59" s="43"/>
      <c r="H59" s="43"/>
      <c r="I59" s="43"/>
      <c r="J59" s="45"/>
    </row>
    <row r="60" ht="28.8">
      <c r="A60" s="35" t="s">
        <v>70</v>
      </c>
      <c r="B60" s="42"/>
      <c r="C60" s="43"/>
      <c r="D60" s="43"/>
      <c r="E60" s="46" t="s">
        <v>620</v>
      </c>
      <c r="F60" s="43"/>
      <c r="G60" s="43"/>
      <c r="H60" s="43"/>
      <c r="I60" s="43"/>
      <c r="J60" s="45"/>
    </row>
    <row r="61" ht="72">
      <c r="A61" s="35" t="s">
        <v>72</v>
      </c>
      <c r="B61" s="42"/>
      <c r="C61" s="43"/>
      <c r="D61" s="43"/>
      <c r="E61" s="37" t="s">
        <v>162</v>
      </c>
      <c r="F61" s="43"/>
      <c r="G61" s="43"/>
      <c r="H61" s="43"/>
      <c r="I61" s="43"/>
      <c r="J61" s="45"/>
    </row>
    <row r="62">
      <c r="A62" s="29" t="s">
        <v>61</v>
      </c>
      <c r="B62" s="30"/>
      <c r="C62" s="31" t="s">
        <v>163</v>
      </c>
      <c r="D62" s="32"/>
      <c r="E62" s="29" t="s">
        <v>164</v>
      </c>
      <c r="F62" s="32"/>
      <c r="G62" s="32"/>
      <c r="H62" s="32"/>
      <c r="I62" s="33">
        <f>SUMIFS(I63:I70,A63:A70,"P")</f>
        <v>0</v>
      </c>
      <c r="J62" s="34"/>
    </row>
    <row r="63">
      <c r="A63" s="35" t="s">
        <v>64</v>
      </c>
      <c r="B63" s="35">
        <v>14</v>
      </c>
      <c r="C63" s="36" t="s">
        <v>392</v>
      </c>
      <c r="D63" s="35" t="s">
        <v>66</v>
      </c>
      <c r="E63" s="37" t="s">
        <v>393</v>
      </c>
      <c r="F63" s="38" t="s">
        <v>118</v>
      </c>
      <c r="G63" s="39">
        <v>6.1230000000000002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57.6">
      <c r="A65" s="35" t="s">
        <v>70</v>
      </c>
      <c r="B65" s="42"/>
      <c r="C65" s="43"/>
      <c r="D65" s="43"/>
      <c r="E65" s="46" t="s">
        <v>621</v>
      </c>
      <c r="F65" s="43"/>
      <c r="G65" s="43"/>
      <c r="H65" s="43"/>
      <c r="I65" s="43"/>
      <c r="J65" s="45"/>
    </row>
    <row r="66" ht="409.5">
      <c r="A66" s="35" t="s">
        <v>72</v>
      </c>
      <c r="B66" s="42"/>
      <c r="C66" s="43"/>
      <c r="D66" s="43"/>
      <c r="E66" s="37" t="s">
        <v>395</v>
      </c>
      <c r="F66" s="43"/>
      <c r="G66" s="43"/>
      <c r="H66" s="43"/>
      <c r="I66" s="43"/>
      <c r="J66" s="45"/>
    </row>
    <row r="67">
      <c r="A67" s="35" t="s">
        <v>64</v>
      </c>
      <c r="B67" s="35">
        <v>16</v>
      </c>
      <c r="C67" s="36" t="s">
        <v>396</v>
      </c>
      <c r="D67" s="35" t="s">
        <v>66</v>
      </c>
      <c r="E67" s="37" t="s">
        <v>397</v>
      </c>
      <c r="F67" s="38" t="s">
        <v>118</v>
      </c>
      <c r="G67" s="39">
        <v>12.385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86.4">
      <c r="A69" s="35" t="s">
        <v>70</v>
      </c>
      <c r="B69" s="42"/>
      <c r="C69" s="43"/>
      <c r="D69" s="43"/>
      <c r="E69" s="46" t="s">
        <v>622</v>
      </c>
      <c r="F69" s="43"/>
      <c r="G69" s="43"/>
      <c r="H69" s="43"/>
      <c r="I69" s="43"/>
      <c r="J69" s="45"/>
    </row>
    <row r="70" ht="100.8">
      <c r="A70" s="35" t="s">
        <v>72</v>
      </c>
      <c r="B70" s="42"/>
      <c r="C70" s="43"/>
      <c r="D70" s="43"/>
      <c r="E70" s="37" t="s">
        <v>399</v>
      </c>
      <c r="F70" s="43"/>
      <c r="G70" s="43"/>
      <c r="H70" s="43"/>
      <c r="I70" s="43"/>
      <c r="J70" s="45"/>
    </row>
    <row r="71">
      <c r="A71" s="29" t="s">
        <v>61</v>
      </c>
      <c r="B71" s="30"/>
      <c r="C71" s="31" t="s">
        <v>288</v>
      </c>
      <c r="D71" s="32"/>
      <c r="E71" s="29" t="s">
        <v>289</v>
      </c>
      <c r="F71" s="32"/>
      <c r="G71" s="32"/>
      <c r="H71" s="32"/>
      <c r="I71" s="33">
        <f>SUMIFS(I72:I79,A72:A79,"P")</f>
        <v>0</v>
      </c>
      <c r="J71" s="34"/>
    </row>
    <row r="72">
      <c r="A72" s="35" t="s">
        <v>64</v>
      </c>
      <c r="B72" s="35">
        <v>15</v>
      </c>
      <c r="C72" s="36" t="s">
        <v>623</v>
      </c>
      <c r="D72" s="35" t="s">
        <v>66</v>
      </c>
      <c r="E72" s="37" t="s">
        <v>624</v>
      </c>
      <c r="F72" s="38" t="s">
        <v>118</v>
      </c>
      <c r="G72" s="39">
        <v>2.2360000000000002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43.2">
      <c r="A74" s="35" t="s">
        <v>70</v>
      </c>
      <c r="B74" s="42"/>
      <c r="C74" s="43"/>
      <c r="D74" s="43"/>
      <c r="E74" s="46" t="s">
        <v>625</v>
      </c>
      <c r="F74" s="43"/>
      <c r="G74" s="43"/>
      <c r="H74" s="43"/>
      <c r="I74" s="43"/>
      <c r="J74" s="45"/>
    </row>
    <row r="75" ht="409.5">
      <c r="A75" s="35" t="s">
        <v>72</v>
      </c>
      <c r="B75" s="42"/>
      <c r="C75" s="43"/>
      <c r="D75" s="43"/>
      <c r="E75" s="37" t="s">
        <v>395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290</v>
      </c>
      <c r="D76" s="35" t="s">
        <v>66</v>
      </c>
      <c r="E76" s="37" t="s">
        <v>291</v>
      </c>
      <c r="F76" s="38" t="s">
        <v>118</v>
      </c>
      <c r="G76" s="39">
        <v>7.0060000000000002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72">
      <c r="A78" s="35" t="s">
        <v>70</v>
      </c>
      <c r="B78" s="42"/>
      <c r="C78" s="43"/>
      <c r="D78" s="43"/>
      <c r="E78" s="46" t="s">
        <v>626</v>
      </c>
      <c r="F78" s="43"/>
      <c r="G78" s="43"/>
      <c r="H78" s="43"/>
      <c r="I78" s="43"/>
      <c r="J78" s="45"/>
    </row>
    <row r="79" ht="144">
      <c r="A79" s="35" t="s">
        <v>72</v>
      </c>
      <c r="B79" s="42"/>
      <c r="C79" s="43"/>
      <c r="D79" s="43"/>
      <c r="E79" s="37" t="s">
        <v>404</v>
      </c>
      <c r="F79" s="43"/>
      <c r="G79" s="43"/>
      <c r="H79" s="43"/>
      <c r="I79" s="43"/>
      <c r="J79" s="45"/>
    </row>
    <row r="80">
      <c r="A80" s="29" t="s">
        <v>61</v>
      </c>
      <c r="B80" s="30"/>
      <c r="C80" s="31" t="s">
        <v>200</v>
      </c>
      <c r="D80" s="32"/>
      <c r="E80" s="29" t="s">
        <v>201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64</v>
      </c>
      <c r="B81" s="35">
        <v>18</v>
      </c>
      <c r="C81" s="36" t="s">
        <v>405</v>
      </c>
      <c r="D81" s="35" t="s">
        <v>66</v>
      </c>
      <c r="E81" s="37" t="s">
        <v>406</v>
      </c>
      <c r="F81" s="38" t="s">
        <v>118</v>
      </c>
      <c r="G81" s="39">
        <v>7.7050000000000001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69</v>
      </c>
      <c r="B82" s="42"/>
      <c r="C82" s="43"/>
      <c r="D82" s="43"/>
      <c r="E82" s="44" t="s">
        <v>66</v>
      </c>
      <c r="F82" s="43"/>
      <c r="G82" s="43"/>
      <c r="H82" s="43"/>
      <c r="I82" s="43"/>
      <c r="J82" s="45"/>
    </row>
    <row r="83" ht="43.2">
      <c r="A83" s="35" t="s">
        <v>70</v>
      </c>
      <c r="B83" s="42"/>
      <c r="C83" s="43"/>
      <c r="D83" s="43"/>
      <c r="E83" s="46" t="s">
        <v>627</v>
      </c>
      <c r="F83" s="43"/>
      <c r="G83" s="43"/>
      <c r="H83" s="43"/>
      <c r="I83" s="43"/>
      <c r="J83" s="45"/>
    </row>
    <row r="84" ht="409.5">
      <c r="A84" s="35" t="s">
        <v>72</v>
      </c>
      <c r="B84" s="42"/>
      <c r="C84" s="43"/>
      <c r="D84" s="43"/>
      <c r="E84" s="37" t="s">
        <v>408</v>
      </c>
      <c r="F84" s="43"/>
      <c r="G84" s="43"/>
      <c r="H84" s="43"/>
      <c r="I84" s="43"/>
      <c r="J84" s="45"/>
    </row>
    <row r="85">
      <c r="A85" s="29" t="s">
        <v>61</v>
      </c>
      <c r="B85" s="30"/>
      <c r="C85" s="31" t="s">
        <v>206</v>
      </c>
      <c r="D85" s="32"/>
      <c r="E85" s="29" t="s">
        <v>207</v>
      </c>
      <c r="F85" s="32"/>
      <c r="G85" s="32"/>
      <c r="H85" s="32"/>
      <c r="I85" s="33">
        <f>SUMIFS(I86:I97,A86:A97,"P")</f>
        <v>0</v>
      </c>
      <c r="J85" s="34"/>
    </row>
    <row r="86">
      <c r="A86" s="35" t="s">
        <v>64</v>
      </c>
      <c r="B86" s="35">
        <v>19</v>
      </c>
      <c r="C86" s="36" t="s">
        <v>409</v>
      </c>
      <c r="D86" s="35" t="s">
        <v>66</v>
      </c>
      <c r="E86" s="37" t="s">
        <v>410</v>
      </c>
      <c r="F86" s="38" t="s">
        <v>144</v>
      </c>
      <c r="G86" s="39">
        <v>11.5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69</v>
      </c>
      <c r="B87" s="42"/>
      <c r="C87" s="43"/>
      <c r="D87" s="43"/>
      <c r="E87" s="44" t="s">
        <v>66</v>
      </c>
      <c r="F87" s="43"/>
      <c r="G87" s="43"/>
      <c r="H87" s="43"/>
      <c r="I87" s="43"/>
      <c r="J87" s="45"/>
    </row>
    <row r="88" ht="28.8">
      <c r="A88" s="35" t="s">
        <v>70</v>
      </c>
      <c r="B88" s="42"/>
      <c r="C88" s="43"/>
      <c r="D88" s="43"/>
      <c r="E88" s="46" t="s">
        <v>628</v>
      </c>
      <c r="F88" s="43"/>
      <c r="G88" s="43"/>
      <c r="H88" s="43"/>
      <c r="I88" s="43"/>
      <c r="J88" s="45"/>
    </row>
    <row r="89" ht="86.4">
      <c r="A89" s="35" t="s">
        <v>72</v>
      </c>
      <c r="B89" s="42"/>
      <c r="C89" s="43"/>
      <c r="D89" s="43"/>
      <c r="E89" s="37" t="s">
        <v>412</v>
      </c>
      <c r="F89" s="43"/>
      <c r="G89" s="43"/>
      <c r="H89" s="43"/>
      <c r="I89" s="43"/>
      <c r="J89" s="45"/>
    </row>
    <row r="90">
      <c r="A90" s="35" t="s">
        <v>64</v>
      </c>
      <c r="B90" s="35">
        <v>20</v>
      </c>
      <c r="C90" s="36" t="s">
        <v>446</v>
      </c>
      <c r="D90" s="35" t="s">
        <v>66</v>
      </c>
      <c r="E90" s="37" t="s">
        <v>447</v>
      </c>
      <c r="F90" s="38" t="s">
        <v>144</v>
      </c>
      <c r="G90" s="39">
        <v>11.699999999999999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629</v>
      </c>
      <c r="F92" s="43"/>
      <c r="G92" s="43"/>
      <c r="H92" s="43"/>
      <c r="I92" s="43"/>
      <c r="J92" s="45"/>
    </row>
    <row r="93" ht="187.2">
      <c r="A93" s="35" t="s">
        <v>72</v>
      </c>
      <c r="B93" s="42"/>
      <c r="C93" s="43"/>
      <c r="D93" s="43"/>
      <c r="E93" s="37" t="s">
        <v>449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450</v>
      </c>
      <c r="D94" s="35" t="s">
        <v>66</v>
      </c>
      <c r="E94" s="37" t="s">
        <v>451</v>
      </c>
      <c r="F94" s="38" t="s">
        <v>118</v>
      </c>
      <c r="G94" s="39">
        <v>1.8500000000000001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43.2">
      <c r="A96" s="35" t="s">
        <v>70</v>
      </c>
      <c r="B96" s="42"/>
      <c r="C96" s="43"/>
      <c r="D96" s="43"/>
      <c r="E96" s="46" t="s">
        <v>630</v>
      </c>
      <c r="F96" s="43"/>
      <c r="G96" s="43"/>
      <c r="H96" s="43"/>
      <c r="I96" s="43"/>
      <c r="J96" s="45"/>
    </row>
    <row r="97" ht="144">
      <c r="A97" s="35" t="s">
        <v>72</v>
      </c>
      <c r="B97" s="47"/>
      <c r="C97" s="48"/>
      <c r="D97" s="48"/>
      <c r="E97" s="37" t="s">
        <v>523</v>
      </c>
      <c r="F97" s="48"/>
      <c r="G97" s="48"/>
      <c r="H97" s="48"/>
      <c r="I97" s="48"/>
      <c r="J9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39</v>
      </c>
      <c r="I3" s="23">
        <f>SUMIFS(I8:I148,A8:A148,"SD")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39</v>
      </c>
      <c r="D4" s="20"/>
      <c r="E4" s="21" t="s">
        <v>40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SUMIFS(I9:I27,A9:A27,"P")</f>
        <v>0</v>
      </c>
      <c r="J8" s="34"/>
    </row>
    <row r="9">
      <c r="A9" s="35" t="s">
        <v>64</v>
      </c>
      <c r="B9" s="35">
        <v>1</v>
      </c>
      <c r="C9" s="36" t="s">
        <v>413</v>
      </c>
      <c r="D9" s="35" t="s">
        <v>66</v>
      </c>
      <c r="E9" s="37" t="s">
        <v>414</v>
      </c>
      <c r="F9" s="38" t="s">
        <v>245</v>
      </c>
      <c r="G9" s="39">
        <v>5.9160000000000004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57.6">
      <c r="A11" s="35" t="s">
        <v>70</v>
      </c>
      <c r="B11" s="42"/>
      <c r="C11" s="43"/>
      <c r="D11" s="43"/>
      <c r="E11" s="46" t="s">
        <v>631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361</v>
      </c>
      <c r="D13" s="35" t="s">
        <v>66</v>
      </c>
      <c r="E13" s="37" t="s">
        <v>362</v>
      </c>
      <c r="F13" s="38" t="s">
        <v>245</v>
      </c>
      <c r="G13" s="39">
        <v>103.86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72">
      <c r="A15" s="35" t="s">
        <v>70</v>
      </c>
      <c r="B15" s="42"/>
      <c r="C15" s="43"/>
      <c r="D15" s="43"/>
      <c r="E15" s="46" t="s">
        <v>632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364</v>
      </c>
      <c r="D17" s="35" t="s">
        <v>66</v>
      </c>
      <c r="E17" s="37" t="s">
        <v>365</v>
      </c>
      <c r="F17" s="38" t="s">
        <v>118</v>
      </c>
      <c r="G17" s="39">
        <v>6.117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28.8">
      <c r="A19" s="35" t="s">
        <v>70</v>
      </c>
      <c r="B19" s="42"/>
      <c r="C19" s="43"/>
      <c r="D19" s="43"/>
      <c r="E19" s="46" t="s">
        <v>633</v>
      </c>
      <c r="F19" s="43"/>
      <c r="G19" s="43"/>
      <c r="H19" s="43"/>
      <c r="I19" s="43"/>
      <c r="J19" s="45"/>
    </row>
    <row r="20" ht="72">
      <c r="A20" s="35" t="s">
        <v>72</v>
      </c>
      <c r="B20" s="42"/>
      <c r="C20" s="43"/>
      <c r="D20" s="43"/>
      <c r="E20" s="37" t="s">
        <v>367</v>
      </c>
      <c r="F20" s="43"/>
      <c r="G20" s="43"/>
      <c r="H20" s="43"/>
      <c r="I20" s="43"/>
      <c r="J20" s="45"/>
    </row>
    <row r="21" ht="28.8">
      <c r="A21" s="35" t="s">
        <v>64</v>
      </c>
      <c r="B21" s="35">
        <v>4</v>
      </c>
      <c r="C21" s="36" t="s">
        <v>458</v>
      </c>
      <c r="D21" s="35" t="s">
        <v>66</v>
      </c>
      <c r="E21" s="37" t="s">
        <v>459</v>
      </c>
      <c r="F21" s="38" t="s">
        <v>245</v>
      </c>
      <c r="G21" s="39">
        <v>0.624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69</v>
      </c>
      <c r="B22" s="42"/>
      <c r="C22" s="43"/>
      <c r="D22" s="43"/>
      <c r="E22" s="44" t="s">
        <v>66</v>
      </c>
      <c r="F22" s="43"/>
      <c r="G22" s="43"/>
      <c r="H22" s="43"/>
      <c r="I22" s="43"/>
      <c r="J22" s="45"/>
    </row>
    <row r="23" ht="43.2">
      <c r="A23" s="35" t="s">
        <v>70</v>
      </c>
      <c r="B23" s="42"/>
      <c r="C23" s="43"/>
      <c r="D23" s="43"/>
      <c r="E23" s="46" t="s">
        <v>634</v>
      </c>
      <c r="F23" s="43"/>
      <c r="G23" s="43"/>
      <c r="H23" s="43"/>
      <c r="I23" s="43"/>
      <c r="J23" s="45"/>
    </row>
    <row r="24" ht="158.4">
      <c r="A24" s="35" t="s">
        <v>72</v>
      </c>
      <c r="B24" s="42"/>
      <c r="C24" s="43"/>
      <c r="D24" s="43"/>
      <c r="E24" s="37" t="s">
        <v>461</v>
      </c>
      <c r="F24" s="43"/>
      <c r="G24" s="43"/>
      <c r="H24" s="43"/>
      <c r="I24" s="43"/>
      <c r="J24" s="45"/>
    </row>
    <row r="25">
      <c r="A25" s="35" t="s">
        <v>64</v>
      </c>
      <c r="B25" s="35">
        <v>5</v>
      </c>
      <c r="C25" s="36" t="s">
        <v>462</v>
      </c>
      <c r="D25" s="35" t="s">
        <v>66</v>
      </c>
      <c r="E25" s="37" t="s">
        <v>463</v>
      </c>
      <c r="F25" s="38" t="s">
        <v>68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69</v>
      </c>
      <c r="B26" s="42"/>
      <c r="C26" s="43"/>
      <c r="D26" s="43"/>
      <c r="E26" s="44" t="s">
        <v>66</v>
      </c>
      <c r="F26" s="43"/>
      <c r="G26" s="43"/>
      <c r="H26" s="43"/>
      <c r="I26" s="43"/>
      <c r="J26" s="45"/>
    </row>
    <row r="27" ht="57.6">
      <c r="A27" s="35" t="s">
        <v>72</v>
      </c>
      <c r="B27" s="42"/>
      <c r="C27" s="43"/>
      <c r="D27" s="43"/>
      <c r="E27" s="37" t="s">
        <v>464</v>
      </c>
      <c r="F27" s="43"/>
      <c r="G27" s="43"/>
      <c r="H27" s="43"/>
      <c r="I27" s="43"/>
      <c r="J27" s="45"/>
    </row>
    <row r="28">
      <c r="A28" s="29" t="s">
        <v>61</v>
      </c>
      <c r="B28" s="30"/>
      <c r="C28" s="31" t="s">
        <v>125</v>
      </c>
      <c r="D28" s="32"/>
      <c r="E28" s="29" t="s">
        <v>126</v>
      </c>
      <c r="F28" s="32"/>
      <c r="G28" s="32"/>
      <c r="H28" s="32"/>
      <c r="I28" s="33">
        <f>SUMIFS(I29:I70,A29:A70,"P")</f>
        <v>0</v>
      </c>
      <c r="J28" s="34"/>
    </row>
    <row r="29">
      <c r="A29" s="35" t="s">
        <v>64</v>
      </c>
      <c r="B29" s="35">
        <v>6</v>
      </c>
      <c r="C29" s="36" t="s">
        <v>127</v>
      </c>
      <c r="D29" s="35" t="s">
        <v>66</v>
      </c>
      <c r="E29" s="37" t="s">
        <v>368</v>
      </c>
      <c r="F29" s="38" t="s">
        <v>129</v>
      </c>
      <c r="G29" s="39">
        <v>192.80000000000001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69</v>
      </c>
      <c r="B30" s="42"/>
      <c r="C30" s="43"/>
      <c r="D30" s="43"/>
      <c r="E30" s="44" t="s">
        <v>66</v>
      </c>
      <c r="F30" s="43"/>
      <c r="G30" s="43"/>
      <c r="H30" s="43"/>
      <c r="I30" s="43"/>
      <c r="J30" s="45"/>
    </row>
    <row r="31" ht="43.2">
      <c r="A31" s="35" t="s">
        <v>70</v>
      </c>
      <c r="B31" s="42"/>
      <c r="C31" s="43"/>
      <c r="D31" s="43"/>
      <c r="E31" s="46" t="s">
        <v>635</v>
      </c>
      <c r="F31" s="43"/>
      <c r="G31" s="43"/>
      <c r="H31" s="43"/>
      <c r="I31" s="43"/>
      <c r="J31" s="45"/>
    </row>
    <row r="32" ht="57.6">
      <c r="A32" s="35" t="s">
        <v>72</v>
      </c>
      <c r="B32" s="42"/>
      <c r="C32" s="43"/>
      <c r="D32" s="43"/>
      <c r="E32" s="37" t="s">
        <v>131</v>
      </c>
      <c r="F32" s="43"/>
      <c r="G32" s="43"/>
      <c r="H32" s="43"/>
      <c r="I32" s="43"/>
      <c r="J32" s="45"/>
    </row>
    <row r="33">
      <c r="A33" s="35" t="s">
        <v>64</v>
      </c>
      <c r="B33" s="35">
        <v>7</v>
      </c>
      <c r="C33" s="36" t="s">
        <v>466</v>
      </c>
      <c r="D33" s="35" t="s">
        <v>66</v>
      </c>
      <c r="E33" s="37" t="s">
        <v>467</v>
      </c>
      <c r="F33" s="38" t="s">
        <v>107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69</v>
      </c>
      <c r="B34" s="42"/>
      <c r="C34" s="43"/>
      <c r="D34" s="43"/>
      <c r="E34" s="44" t="s">
        <v>66</v>
      </c>
      <c r="F34" s="43"/>
      <c r="G34" s="43"/>
      <c r="H34" s="43"/>
      <c r="I34" s="43"/>
      <c r="J34" s="45"/>
    </row>
    <row r="35" ht="172.8">
      <c r="A35" s="35" t="s">
        <v>72</v>
      </c>
      <c r="B35" s="42"/>
      <c r="C35" s="43"/>
      <c r="D35" s="43"/>
      <c r="E35" s="37" t="s">
        <v>468</v>
      </c>
      <c r="F35" s="43"/>
      <c r="G35" s="43"/>
      <c r="H35" s="43"/>
      <c r="I35" s="43"/>
      <c r="J35" s="45"/>
    </row>
    <row r="36">
      <c r="A36" s="35" t="s">
        <v>64</v>
      </c>
      <c r="B36" s="35">
        <v>8</v>
      </c>
      <c r="C36" s="36" t="s">
        <v>469</v>
      </c>
      <c r="D36" s="35" t="s">
        <v>66</v>
      </c>
      <c r="E36" s="37" t="s">
        <v>470</v>
      </c>
      <c r="F36" s="38" t="s">
        <v>107</v>
      </c>
      <c r="G36" s="39">
        <v>1</v>
      </c>
      <c r="H36" s="40">
        <v>0</v>
      </c>
      <c r="I36" s="40">
        <f>ROUND(G36*H36,P4)</f>
        <v>0</v>
      </c>
      <c r="J36" s="35"/>
      <c r="O36" s="41">
        <f>I36*0.21</f>
        <v>0</v>
      </c>
      <c r="P36">
        <v>3</v>
      </c>
    </row>
    <row r="37">
      <c r="A37" s="35" t="s">
        <v>69</v>
      </c>
      <c r="B37" s="42"/>
      <c r="C37" s="43"/>
      <c r="D37" s="43"/>
      <c r="E37" s="44" t="s">
        <v>66</v>
      </c>
      <c r="F37" s="43"/>
      <c r="G37" s="43"/>
      <c r="H37" s="43"/>
      <c r="I37" s="43"/>
      <c r="J37" s="45"/>
    </row>
    <row r="38" ht="172.8">
      <c r="A38" s="35" t="s">
        <v>72</v>
      </c>
      <c r="B38" s="42"/>
      <c r="C38" s="43"/>
      <c r="D38" s="43"/>
      <c r="E38" s="37" t="s">
        <v>468</v>
      </c>
      <c r="F38" s="43"/>
      <c r="G38" s="43"/>
      <c r="H38" s="43"/>
      <c r="I38" s="43"/>
      <c r="J38" s="45"/>
    </row>
    <row r="39">
      <c r="A39" s="35" t="s">
        <v>64</v>
      </c>
      <c r="B39" s="35">
        <v>9</v>
      </c>
      <c r="C39" s="36" t="s">
        <v>374</v>
      </c>
      <c r="D39" s="35" t="s">
        <v>66</v>
      </c>
      <c r="E39" s="37" t="s">
        <v>375</v>
      </c>
      <c r="F39" s="38" t="s">
        <v>118</v>
      </c>
      <c r="G39" s="39">
        <v>100.20999999999999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69</v>
      </c>
      <c r="B40" s="42"/>
      <c r="C40" s="43"/>
      <c r="D40" s="43"/>
      <c r="E40" s="44" t="s">
        <v>66</v>
      </c>
      <c r="F40" s="43"/>
      <c r="G40" s="43"/>
      <c r="H40" s="43"/>
      <c r="I40" s="43"/>
      <c r="J40" s="45"/>
    </row>
    <row r="41" ht="72">
      <c r="A41" s="35" t="s">
        <v>70</v>
      </c>
      <c r="B41" s="42"/>
      <c r="C41" s="43"/>
      <c r="D41" s="43"/>
      <c r="E41" s="46" t="s">
        <v>636</v>
      </c>
      <c r="F41" s="43"/>
      <c r="G41" s="43"/>
      <c r="H41" s="43"/>
      <c r="I41" s="43"/>
      <c r="J41" s="45"/>
    </row>
    <row r="42" ht="409.5">
      <c r="A42" s="35" t="s">
        <v>72</v>
      </c>
      <c r="B42" s="42"/>
      <c r="C42" s="43"/>
      <c r="D42" s="43"/>
      <c r="E42" s="37" t="s">
        <v>377</v>
      </c>
      <c r="F42" s="43"/>
      <c r="G42" s="43"/>
      <c r="H42" s="43"/>
      <c r="I42" s="43"/>
      <c r="J42" s="45"/>
    </row>
    <row r="43">
      <c r="A43" s="35" t="s">
        <v>64</v>
      </c>
      <c r="B43" s="35">
        <v>10</v>
      </c>
      <c r="C43" s="36" t="s">
        <v>428</v>
      </c>
      <c r="D43" s="35" t="s">
        <v>66</v>
      </c>
      <c r="E43" s="37" t="s">
        <v>429</v>
      </c>
      <c r="F43" s="38" t="s">
        <v>118</v>
      </c>
      <c r="G43" s="39">
        <v>6.1699999999999999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69</v>
      </c>
      <c r="B44" s="42"/>
      <c r="C44" s="43"/>
      <c r="D44" s="43"/>
      <c r="E44" s="44" t="s">
        <v>66</v>
      </c>
      <c r="F44" s="43"/>
      <c r="G44" s="43"/>
      <c r="H44" s="43"/>
      <c r="I44" s="43"/>
      <c r="J44" s="45"/>
    </row>
    <row r="45" ht="28.8">
      <c r="A45" s="35" t="s">
        <v>70</v>
      </c>
      <c r="B45" s="42"/>
      <c r="C45" s="43"/>
      <c r="D45" s="43"/>
      <c r="E45" s="46" t="s">
        <v>637</v>
      </c>
      <c r="F45" s="43"/>
      <c r="G45" s="43"/>
      <c r="H45" s="43"/>
      <c r="I45" s="43"/>
      <c r="J45" s="45"/>
    </row>
    <row r="46" ht="388.8">
      <c r="A46" s="35" t="s">
        <v>72</v>
      </c>
      <c r="B46" s="42"/>
      <c r="C46" s="43"/>
      <c r="D46" s="43"/>
      <c r="E46" s="37" t="s">
        <v>431</v>
      </c>
      <c r="F46" s="43"/>
      <c r="G46" s="43"/>
      <c r="H46" s="43"/>
      <c r="I46" s="43"/>
      <c r="J46" s="45"/>
    </row>
    <row r="47">
      <c r="A47" s="35" t="s">
        <v>64</v>
      </c>
      <c r="B47" s="35">
        <v>11</v>
      </c>
      <c r="C47" s="36" t="s">
        <v>142</v>
      </c>
      <c r="D47" s="35" t="s">
        <v>66</v>
      </c>
      <c r="E47" s="37" t="s">
        <v>143</v>
      </c>
      <c r="F47" s="38" t="s">
        <v>144</v>
      </c>
      <c r="G47" s="39">
        <v>10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69</v>
      </c>
      <c r="B48" s="42"/>
      <c r="C48" s="43"/>
      <c r="D48" s="43"/>
      <c r="E48" s="44" t="s">
        <v>66</v>
      </c>
      <c r="F48" s="43"/>
      <c r="G48" s="43"/>
      <c r="H48" s="43"/>
      <c r="I48" s="43"/>
      <c r="J48" s="45"/>
    </row>
    <row r="49" ht="43.2">
      <c r="A49" s="35" t="s">
        <v>70</v>
      </c>
      <c r="B49" s="42"/>
      <c r="C49" s="43"/>
      <c r="D49" s="43"/>
      <c r="E49" s="46" t="s">
        <v>638</v>
      </c>
      <c r="F49" s="43"/>
      <c r="G49" s="43"/>
      <c r="H49" s="43"/>
      <c r="I49" s="43"/>
      <c r="J49" s="45"/>
    </row>
    <row r="50" ht="100.8">
      <c r="A50" s="35" t="s">
        <v>72</v>
      </c>
      <c r="B50" s="42"/>
      <c r="C50" s="43"/>
      <c r="D50" s="43"/>
      <c r="E50" s="37" t="s">
        <v>382</v>
      </c>
      <c r="F50" s="43"/>
      <c r="G50" s="43"/>
      <c r="H50" s="43"/>
      <c r="I50" s="43"/>
      <c r="J50" s="45"/>
    </row>
    <row r="51">
      <c r="A51" s="35" t="s">
        <v>64</v>
      </c>
      <c r="B51" s="35">
        <v>12</v>
      </c>
      <c r="C51" s="36" t="s">
        <v>639</v>
      </c>
      <c r="D51" s="35" t="s">
        <v>66</v>
      </c>
      <c r="E51" s="37" t="s">
        <v>640</v>
      </c>
      <c r="F51" s="38" t="s">
        <v>118</v>
      </c>
      <c r="G51" s="39">
        <v>6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 ht="28.8">
      <c r="A53" s="35" t="s">
        <v>70</v>
      </c>
      <c r="B53" s="42"/>
      <c r="C53" s="43"/>
      <c r="D53" s="43"/>
      <c r="E53" s="46" t="s">
        <v>641</v>
      </c>
      <c r="F53" s="43"/>
      <c r="G53" s="43"/>
      <c r="H53" s="43"/>
      <c r="I53" s="43"/>
      <c r="J53" s="45"/>
    </row>
    <row r="54" ht="360">
      <c r="A54" s="35" t="s">
        <v>72</v>
      </c>
      <c r="B54" s="42"/>
      <c r="C54" s="43"/>
      <c r="D54" s="43"/>
      <c r="E54" s="37" t="s">
        <v>642</v>
      </c>
      <c r="F54" s="43"/>
      <c r="G54" s="43"/>
      <c r="H54" s="43"/>
      <c r="I54" s="43"/>
      <c r="J54" s="45"/>
    </row>
    <row r="55">
      <c r="A55" s="35" t="s">
        <v>64</v>
      </c>
      <c r="B55" s="35">
        <v>13</v>
      </c>
      <c r="C55" s="36" t="s">
        <v>383</v>
      </c>
      <c r="D55" s="35" t="s">
        <v>66</v>
      </c>
      <c r="E55" s="37" t="s">
        <v>384</v>
      </c>
      <c r="F55" s="38" t="s">
        <v>118</v>
      </c>
      <c r="G55" s="39">
        <v>16.965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69</v>
      </c>
      <c r="B56" s="42"/>
      <c r="C56" s="43"/>
      <c r="D56" s="43"/>
      <c r="E56" s="44" t="s">
        <v>66</v>
      </c>
      <c r="F56" s="43"/>
      <c r="G56" s="43"/>
      <c r="H56" s="43"/>
      <c r="I56" s="43"/>
      <c r="J56" s="45"/>
    </row>
    <row r="57" ht="43.2">
      <c r="A57" s="35" t="s">
        <v>70</v>
      </c>
      <c r="B57" s="42"/>
      <c r="C57" s="43"/>
      <c r="D57" s="43"/>
      <c r="E57" s="46" t="s">
        <v>643</v>
      </c>
      <c r="F57" s="43"/>
      <c r="G57" s="43"/>
      <c r="H57" s="43"/>
      <c r="I57" s="43"/>
      <c r="J57" s="45"/>
    </row>
    <row r="58" ht="388.8">
      <c r="A58" s="35" t="s">
        <v>72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5"/>
    </row>
    <row r="59">
      <c r="A59" s="35" t="s">
        <v>64</v>
      </c>
      <c r="B59" s="35">
        <v>14</v>
      </c>
      <c r="C59" s="36" t="s">
        <v>151</v>
      </c>
      <c r="D59" s="35" t="s">
        <v>66</v>
      </c>
      <c r="E59" s="37" t="s">
        <v>152</v>
      </c>
      <c r="F59" s="38" t="s">
        <v>129</v>
      </c>
      <c r="G59" s="39">
        <v>25.960000000000001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69</v>
      </c>
      <c r="B60" s="42"/>
      <c r="C60" s="43"/>
      <c r="D60" s="43"/>
      <c r="E60" s="44" t="s">
        <v>66</v>
      </c>
      <c r="F60" s="43"/>
      <c r="G60" s="43"/>
      <c r="H60" s="43"/>
      <c r="I60" s="43"/>
      <c r="J60" s="45"/>
    </row>
    <row r="61" ht="72">
      <c r="A61" s="35" t="s">
        <v>70</v>
      </c>
      <c r="B61" s="42"/>
      <c r="C61" s="43"/>
      <c r="D61" s="43"/>
      <c r="E61" s="46" t="s">
        <v>644</v>
      </c>
      <c r="F61" s="43"/>
      <c r="G61" s="43"/>
      <c r="H61" s="43"/>
      <c r="I61" s="43"/>
      <c r="J61" s="45"/>
    </row>
    <row r="62" ht="72">
      <c r="A62" s="35" t="s">
        <v>72</v>
      </c>
      <c r="B62" s="42"/>
      <c r="C62" s="43"/>
      <c r="D62" s="43"/>
      <c r="E62" s="37" t="s">
        <v>155</v>
      </c>
      <c r="F62" s="43"/>
      <c r="G62" s="43"/>
      <c r="H62" s="43"/>
      <c r="I62" s="43"/>
      <c r="J62" s="45"/>
    </row>
    <row r="63">
      <c r="A63" s="35" t="s">
        <v>64</v>
      </c>
      <c r="B63" s="35">
        <v>15</v>
      </c>
      <c r="C63" s="36" t="s">
        <v>388</v>
      </c>
      <c r="D63" s="35" t="s">
        <v>66</v>
      </c>
      <c r="E63" s="37" t="s">
        <v>389</v>
      </c>
      <c r="F63" s="38" t="s">
        <v>129</v>
      </c>
      <c r="G63" s="39">
        <v>40.780000000000001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28.8">
      <c r="A65" s="35" t="s">
        <v>70</v>
      </c>
      <c r="B65" s="42"/>
      <c r="C65" s="43"/>
      <c r="D65" s="43"/>
      <c r="E65" s="46" t="s">
        <v>645</v>
      </c>
      <c r="F65" s="43"/>
      <c r="G65" s="43"/>
      <c r="H65" s="43"/>
      <c r="I65" s="43"/>
      <c r="J65" s="45"/>
    </row>
    <row r="66" ht="72">
      <c r="A66" s="35" t="s">
        <v>72</v>
      </c>
      <c r="B66" s="42"/>
      <c r="C66" s="43"/>
      <c r="D66" s="43"/>
      <c r="E66" s="37" t="s">
        <v>159</v>
      </c>
      <c r="F66" s="43"/>
      <c r="G66" s="43"/>
      <c r="H66" s="43"/>
      <c r="I66" s="43"/>
      <c r="J66" s="45"/>
    </row>
    <row r="67">
      <c r="A67" s="35" t="s">
        <v>64</v>
      </c>
      <c r="B67" s="35">
        <v>16</v>
      </c>
      <c r="C67" s="36" t="s">
        <v>160</v>
      </c>
      <c r="D67" s="35" t="s">
        <v>66</v>
      </c>
      <c r="E67" s="37" t="s">
        <v>161</v>
      </c>
      <c r="F67" s="38" t="s">
        <v>129</v>
      </c>
      <c r="G67" s="39">
        <v>40.780000000000001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>
      <c r="A68" s="35" t="s">
        <v>69</v>
      </c>
      <c r="B68" s="42"/>
      <c r="C68" s="43"/>
      <c r="D68" s="43"/>
      <c r="E68" s="44" t="s">
        <v>66</v>
      </c>
      <c r="F68" s="43"/>
      <c r="G68" s="43"/>
      <c r="H68" s="43"/>
      <c r="I68" s="43"/>
      <c r="J68" s="45"/>
    </row>
    <row r="69" ht="28.8">
      <c r="A69" s="35" t="s">
        <v>70</v>
      </c>
      <c r="B69" s="42"/>
      <c r="C69" s="43"/>
      <c r="D69" s="43"/>
      <c r="E69" s="46" t="s">
        <v>646</v>
      </c>
      <c r="F69" s="43"/>
      <c r="G69" s="43"/>
      <c r="H69" s="43"/>
      <c r="I69" s="43"/>
      <c r="J69" s="45"/>
    </row>
    <row r="70" ht="72">
      <c r="A70" s="35" t="s">
        <v>72</v>
      </c>
      <c r="B70" s="42"/>
      <c r="C70" s="43"/>
      <c r="D70" s="43"/>
      <c r="E70" s="37" t="s">
        <v>162</v>
      </c>
      <c r="F70" s="43"/>
      <c r="G70" s="43"/>
      <c r="H70" s="43"/>
      <c r="I70" s="43"/>
      <c r="J70" s="45"/>
    </row>
    <row r="71">
      <c r="A71" s="29" t="s">
        <v>61</v>
      </c>
      <c r="B71" s="30"/>
      <c r="C71" s="31" t="s">
        <v>163</v>
      </c>
      <c r="D71" s="32"/>
      <c r="E71" s="29" t="s">
        <v>164</v>
      </c>
      <c r="F71" s="32"/>
      <c r="G71" s="32"/>
      <c r="H71" s="32"/>
      <c r="I71" s="33">
        <f>SUMIFS(I72:I79,A72:A79,"P")</f>
        <v>0</v>
      </c>
      <c r="J71" s="34"/>
    </row>
    <row r="72">
      <c r="A72" s="35" t="s">
        <v>64</v>
      </c>
      <c r="B72" s="35">
        <v>17</v>
      </c>
      <c r="C72" s="36" t="s">
        <v>483</v>
      </c>
      <c r="D72" s="35" t="s">
        <v>66</v>
      </c>
      <c r="E72" s="37" t="s">
        <v>484</v>
      </c>
      <c r="F72" s="38" t="s">
        <v>129</v>
      </c>
      <c r="G72" s="39">
        <v>20.350000000000001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43.2">
      <c r="A74" s="35" t="s">
        <v>70</v>
      </c>
      <c r="B74" s="42"/>
      <c r="C74" s="43"/>
      <c r="D74" s="43"/>
      <c r="E74" s="46" t="s">
        <v>647</v>
      </c>
      <c r="F74" s="43"/>
      <c r="G74" s="43"/>
      <c r="H74" s="43"/>
      <c r="I74" s="43"/>
      <c r="J74" s="45"/>
    </row>
    <row r="75" ht="144">
      <c r="A75" s="35" t="s">
        <v>72</v>
      </c>
      <c r="B75" s="42"/>
      <c r="C75" s="43"/>
      <c r="D75" s="43"/>
      <c r="E75" s="37" t="s">
        <v>486</v>
      </c>
      <c r="F75" s="43"/>
      <c r="G75" s="43"/>
      <c r="H75" s="43"/>
      <c r="I75" s="43"/>
      <c r="J75" s="45"/>
    </row>
    <row r="76">
      <c r="A76" s="35" t="s">
        <v>64</v>
      </c>
      <c r="B76" s="35">
        <v>18</v>
      </c>
      <c r="C76" s="36" t="s">
        <v>392</v>
      </c>
      <c r="D76" s="35" t="s">
        <v>66</v>
      </c>
      <c r="E76" s="37" t="s">
        <v>393</v>
      </c>
      <c r="F76" s="38" t="s">
        <v>118</v>
      </c>
      <c r="G76" s="39">
        <v>2.9700000000000002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43.2">
      <c r="A78" s="35" t="s">
        <v>70</v>
      </c>
      <c r="B78" s="42"/>
      <c r="C78" s="43"/>
      <c r="D78" s="43"/>
      <c r="E78" s="46" t="s">
        <v>648</v>
      </c>
      <c r="F78" s="43"/>
      <c r="G78" s="43"/>
      <c r="H78" s="43"/>
      <c r="I78" s="43"/>
      <c r="J78" s="45"/>
    </row>
    <row r="79" ht="409.5">
      <c r="A79" s="35" t="s">
        <v>72</v>
      </c>
      <c r="B79" s="42"/>
      <c r="C79" s="43"/>
      <c r="D79" s="43"/>
      <c r="E79" s="37" t="s">
        <v>395</v>
      </c>
      <c r="F79" s="43"/>
      <c r="G79" s="43"/>
      <c r="H79" s="43"/>
      <c r="I79" s="43"/>
      <c r="J79" s="45"/>
    </row>
    <row r="80">
      <c r="A80" s="29" t="s">
        <v>61</v>
      </c>
      <c r="B80" s="30"/>
      <c r="C80" s="31" t="s">
        <v>488</v>
      </c>
      <c r="D80" s="32"/>
      <c r="E80" s="29" t="s">
        <v>489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64</v>
      </c>
      <c r="B81" s="35">
        <v>19</v>
      </c>
      <c r="C81" s="36" t="s">
        <v>490</v>
      </c>
      <c r="D81" s="35" t="s">
        <v>66</v>
      </c>
      <c r="E81" s="37" t="s">
        <v>491</v>
      </c>
      <c r="F81" s="38" t="s">
        <v>118</v>
      </c>
      <c r="G81" s="39">
        <v>0.68799999999999994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69</v>
      </c>
      <c r="B82" s="42"/>
      <c r="C82" s="43"/>
      <c r="D82" s="43"/>
      <c r="E82" s="44" t="s">
        <v>66</v>
      </c>
      <c r="F82" s="43"/>
      <c r="G82" s="43"/>
      <c r="H82" s="43"/>
      <c r="I82" s="43"/>
      <c r="J82" s="45"/>
    </row>
    <row r="83">
      <c r="A83" s="35" t="s">
        <v>70</v>
      </c>
      <c r="B83" s="42"/>
      <c r="C83" s="43"/>
      <c r="D83" s="43"/>
      <c r="E83" s="46" t="s">
        <v>649</v>
      </c>
      <c r="F83" s="43"/>
      <c r="G83" s="43"/>
      <c r="H83" s="43"/>
      <c r="I83" s="43"/>
      <c r="J83" s="45"/>
    </row>
    <row r="84" ht="409.5">
      <c r="A84" s="35" t="s">
        <v>72</v>
      </c>
      <c r="B84" s="42"/>
      <c r="C84" s="43"/>
      <c r="D84" s="43"/>
      <c r="E84" s="37" t="s">
        <v>493</v>
      </c>
      <c r="F84" s="43"/>
      <c r="G84" s="43"/>
      <c r="H84" s="43"/>
      <c r="I84" s="43"/>
      <c r="J84" s="45"/>
    </row>
    <row r="85">
      <c r="A85" s="29" t="s">
        <v>61</v>
      </c>
      <c r="B85" s="30"/>
      <c r="C85" s="31" t="s">
        <v>288</v>
      </c>
      <c r="D85" s="32"/>
      <c r="E85" s="29" t="s">
        <v>289</v>
      </c>
      <c r="F85" s="32"/>
      <c r="G85" s="32"/>
      <c r="H85" s="32"/>
      <c r="I85" s="33">
        <f>SUMIFS(I86:I105,A86:A105,"P")</f>
        <v>0</v>
      </c>
      <c r="J85" s="34"/>
    </row>
    <row r="86">
      <c r="A86" s="35" t="s">
        <v>64</v>
      </c>
      <c r="B86" s="35">
        <v>20</v>
      </c>
      <c r="C86" s="36" t="s">
        <v>400</v>
      </c>
      <c r="D86" s="35" t="s">
        <v>66</v>
      </c>
      <c r="E86" s="37" t="s">
        <v>401</v>
      </c>
      <c r="F86" s="38" t="s">
        <v>118</v>
      </c>
      <c r="G86" s="39">
        <v>1.5760000000000001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69</v>
      </c>
      <c r="B87" s="42"/>
      <c r="C87" s="43"/>
      <c r="D87" s="43"/>
      <c r="E87" s="44" t="s">
        <v>66</v>
      </c>
      <c r="F87" s="43"/>
      <c r="G87" s="43"/>
      <c r="H87" s="43"/>
      <c r="I87" s="43"/>
      <c r="J87" s="45"/>
    </row>
    <row r="88" ht="57.6">
      <c r="A88" s="35" t="s">
        <v>70</v>
      </c>
      <c r="B88" s="42"/>
      <c r="C88" s="43"/>
      <c r="D88" s="43"/>
      <c r="E88" s="46" t="s">
        <v>650</v>
      </c>
      <c r="F88" s="43"/>
      <c r="G88" s="43"/>
      <c r="H88" s="43"/>
      <c r="I88" s="43"/>
      <c r="J88" s="45"/>
    </row>
    <row r="89" ht="409.5">
      <c r="A89" s="35" t="s">
        <v>72</v>
      </c>
      <c r="B89" s="42"/>
      <c r="C89" s="43"/>
      <c r="D89" s="43"/>
      <c r="E89" s="37" t="s">
        <v>395</v>
      </c>
      <c r="F89" s="43"/>
      <c r="G89" s="43"/>
      <c r="H89" s="43"/>
      <c r="I89" s="43"/>
      <c r="J89" s="45"/>
    </row>
    <row r="90">
      <c r="A90" s="35" t="s">
        <v>64</v>
      </c>
      <c r="B90" s="35">
        <v>21</v>
      </c>
      <c r="C90" s="36" t="s">
        <v>396</v>
      </c>
      <c r="D90" s="35" t="s">
        <v>66</v>
      </c>
      <c r="E90" s="37" t="s">
        <v>397</v>
      </c>
      <c r="F90" s="38" t="s">
        <v>118</v>
      </c>
      <c r="G90" s="39">
        <v>0.67500000000000004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651</v>
      </c>
      <c r="F92" s="43"/>
      <c r="G92" s="43"/>
      <c r="H92" s="43"/>
      <c r="I92" s="43"/>
      <c r="J92" s="45"/>
    </row>
    <row r="93" ht="100.8">
      <c r="A93" s="35" t="s">
        <v>72</v>
      </c>
      <c r="B93" s="42"/>
      <c r="C93" s="43"/>
      <c r="D93" s="43"/>
      <c r="E93" s="37" t="s">
        <v>399</v>
      </c>
      <c r="F93" s="43"/>
      <c r="G93" s="43"/>
      <c r="H93" s="43"/>
      <c r="I93" s="43"/>
      <c r="J93" s="45"/>
    </row>
    <row r="94">
      <c r="A94" s="35" t="s">
        <v>64</v>
      </c>
      <c r="B94" s="35">
        <v>22</v>
      </c>
      <c r="C94" s="36" t="s">
        <v>652</v>
      </c>
      <c r="D94" s="35" t="s">
        <v>66</v>
      </c>
      <c r="E94" s="37" t="s">
        <v>653</v>
      </c>
      <c r="F94" s="38" t="s">
        <v>118</v>
      </c>
      <c r="G94" s="39">
        <v>1.8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654</v>
      </c>
      <c r="F96" s="43"/>
      <c r="G96" s="43"/>
      <c r="H96" s="43"/>
      <c r="I96" s="43"/>
      <c r="J96" s="45"/>
    </row>
    <row r="97" ht="115.2">
      <c r="A97" s="35" t="s">
        <v>72</v>
      </c>
      <c r="B97" s="42"/>
      <c r="C97" s="43"/>
      <c r="D97" s="43"/>
      <c r="E97" s="37" t="s">
        <v>655</v>
      </c>
      <c r="F97" s="43"/>
      <c r="G97" s="43"/>
      <c r="H97" s="43"/>
      <c r="I97" s="43"/>
      <c r="J97" s="45"/>
    </row>
    <row r="98">
      <c r="A98" s="35" t="s">
        <v>64</v>
      </c>
      <c r="B98" s="35">
        <v>23</v>
      </c>
      <c r="C98" s="36" t="s">
        <v>569</v>
      </c>
      <c r="D98" s="35" t="s">
        <v>66</v>
      </c>
      <c r="E98" s="37" t="s">
        <v>570</v>
      </c>
      <c r="F98" s="38" t="s">
        <v>118</v>
      </c>
      <c r="G98" s="39">
        <v>1.24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43.2">
      <c r="A100" s="35" t="s">
        <v>70</v>
      </c>
      <c r="B100" s="42"/>
      <c r="C100" s="43"/>
      <c r="D100" s="43"/>
      <c r="E100" s="46" t="s">
        <v>656</v>
      </c>
      <c r="F100" s="43"/>
      <c r="G100" s="43"/>
      <c r="H100" s="43"/>
      <c r="I100" s="43"/>
      <c r="J100" s="45"/>
    </row>
    <row r="101" ht="100.8">
      <c r="A101" s="35" t="s">
        <v>72</v>
      </c>
      <c r="B101" s="42"/>
      <c r="C101" s="43"/>
      <c r="D101" s="43"/>
      <c r="E101" s="37" t="s">
        <v>399</v>
      </c>
      <c r="F101" s="43"/>
      <c r="G101" s="43"/>
      <c r="H101" s="43"/>
      <c r="I101" s="43"/>
      <c r="J101" s="45"/>
    </row>
    <row r="102">
      <c r="A102" s="35" t="s">
        <v>64</v>
      </c>
      <c r="B102" s="35">
        <v>24</v>
      </c>
      <c r="C102" s="36" t="s">
        <v>290</v>
      </c>
      <c r="D102" s="35" t="s">
        <v>66</v>
      </c>
      <c r="E102" s="37" t="s">
        <v>291</v>
      </c>
      <c r="F102" s="38" t="s">
        <v>118</v>
      </c>
      <c r="G102" s="39">
        <v>3.5030000000000001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69</v>
      </c>
      <c r="B103" s="42"/>
      <c r="C103" s="43"/>
      <c r="D103" s="43"/>
      <c r="E103" s="44" t="s">
        <v>66</v>
      </c>
      <c r="F103" s="43"/>
      <c r="G103" s="43"/>
      <c r="H103" s="43"/>
      <c r="I103" s="43"/>
      <c r="J103" s="45"/>
    </row>
    <row r="104" ht="57.6">
      <c r="A104" s="35" t="s">
        <v>70</v>
      </c>
      <c r="B104" s="42"/>
      <c r="C104" s="43"/>
      <c r="D104" s="43"/>
      <c r="E104" s="46" t="s">
        <v>657</v>
      </c>
      <c r="F104" s="43"/>
      <c r="G104" s="43"/>
      <c r="H104" s="43"/>
      <c r="I104" s="43"/>
      <c r="J104" s="45"/>
    </row>
    <row r="105" ht="144">
      <c r="A105" s="35" t="s">
        <v>72</v>
      </c>
      <c r="B105" s="42"/>
      <c r="C105" s="43"/>
      <c r="D105" s="43"/>
      <c r="E105" s="37" t="s">
        <v>404</v>
      </c>
      <c r="F105" s="43"/>
      <c r="G105" s="43"/>
      <c r="H105" s="43"/>
      <c r="I105" s="43"/>
      <c r="J105" s="45"/>
    </row>
    <row r="106">
      <c r="A106" s="29" t="s">
        <v>61</v>
      </c>
      <c r="B106" s="30"/>
      <c r="C106" s="31" t="s">
        <v>497</v>
      </c>
      <c r="D106" s="32"/>
      <c r="E106" s="29" t="s">
        <v>498</v>
      </c>
      <c r="F106" s="32"/>
      <c r="G106" s="32"/>
      <c r="H106" s="32"/>
      <c r="I106" s="33">
        <f>SUMIFS(I107:I114,A107:A114,"P")</f>
        <v>0</v>
      </c>
      <c r="J106" s="34"/>
    </row>
    <row r="107" ht="28.8">
      <c r="A107" s="35" t="s">
        <v>64</v>
      </c>
      <c r="B107" s="35">
        <v>25</v>
      </c>
      <c r="C107" s="36" t="s">
        <v>499</v>
      </c>
      <c r="D107" s="35" t="s">
        <v>66</v>
      </c>
      <c r="E107" s="37" t="s">
        <v>500</v>
      </c>
      <c r="F107" s="38" t="s">
        <v>129</v>
      </c>
      <c r="G107" s="39">
        <v>40.700000000000003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69</v>
      </c>
      <c r="B108" s="42"/>
      <c r="C108" s="43"/>
      <c r="D108" s="43"/>
      <c r="E108" s="44" t="s">
        <v>66</v>
      </c>
      <c r="F108" s="43"/>
      <c r="G108" s="43"/>
      <c r="H108" s="43"/>
      <c r="I108" s="43"/>
      <c r="J108" s="45"/>
    </row>
    <row r="109" ht="28.8">
      <c r="A109" s="35" t="s">
        <v>70</v>
      </c>
      <c r="B109" s="42"/>
      <c r="C109" s="43"/>
      <c r="D109" s="43"/>
      <c r="E109" s="46" t="s">
        <v>658</v>
      </c>
      <c r="F109" s="43"/>
      <c r="G109" s="43"/>
      <c r="H109" s="43"/>
      <c r="I109" s="43"/>
      <c r="J109" s="45"/>
    </row>
    <row r="110" ht="273.6">
      <c r="A110" s="35" t="s">
        <v>72</v>
      </c>
      <c r="B110" s="42"/>
      <c r="C110" s="43"/>
      <c r="D110" s="43"/>
      <c r="E110" s="37" t="s">
        <v>502</v>
      </c>
      <c r="F110" s="43"/>
      <c r="G110" s="43"/>
      <c r="H110" s="43"/>
      <c r="I110" s="43"/>
      <c r="J110" s="45"/>
    </row>
    <row r="111">
      <c r="A111" s="35" t="s">
        <v>64</v>
      </c>
      <c r="B111" s="35">
        <v>26</v>
      </c>
      <c r="C111" s="36" t="s">
        <v>503</v>
      </c>
      <c r="D111" s="35" t="s">
        <v>66</v>
      </c>
      <c r="E111" s="37" t="s">
        <v>504</v>
      </c>
      <c r="F111" s="38" t="s">
        <v>129</v>
      </c>
      <c r="G111" s="39">
        <v>20.350000000000001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69</v>
      </c>
      <c r="B112" s="42"/>
      <c r="C112" s="43"/>
      <c r="D112" s="43"/>
      <c r="E112" s="44" t="s">
        <v>66</v>
      </c>
      <c r="F112" s="43"/>
      <c r="G112" s="43"/>
      <c r="H112" s="43"/>
      <c r="I112" s="43"/>
      <c r="J112" s="45"/>
    </row>
    <row r="113" ht="28.8">
      <c r="A113" s="35" t="s">
        <v>70</v>
      </c>
      <c r="B113" s="42"/>
      <c r="C113" s="43"/>
      <c r="D113" s="43"/>
      <c r="E113" s="46" t="s">
        <v>659</v>
      </c>
      <c r="F113" s="43"/>
      <c r="G113" s="43"/>
      <c r="H113" s="43"/>
      <c r="I113" s="43"/>
      <c r="J113" s="45"/>
    </row>
    <row r="114" ht="72">
      <c r="A114" s="35" t="s">
        <v>72</v>
      </c>
      <c r="B114" s="42"/>
      <c r="C114" s="43"/>
      <c r="D114" s="43"/>
      <c r="E114" s="37" t="s">
        <v>506</v>
      </c>
      <c r="F114" s="43"/>
      <c r="G114" s="43"/>
      <c r="H114" s="43"/>
      <c r="I114" s="43"/>
      <c r="J114" s="45"/>
    </row>
    <row r="115">
      <c r="A115" s="29" t="s">
        <v>61</v>
      </c>
      <c r="B115" s="30"/>
      <c r="C115" s="31" t="s">
        <v>200</v>
      </c>
      <c r="D115" s="32"/>
      <c r="E115" s="29" t="s">
        <v>201</v>
      </c>
      <c r="F115" s="32"/>
      <c r="G115" s="32"/>
      <c r="H115" s="32"/>
      <c r="I115" s="33">
        <f>SUMIFS(I116:I125,A116:A125,"P")</f>
        <v>0</v>
      </c>
      <c r="J115" s="34"/>
    </row>
    <row r="116">
      <c r="A116" s="35" t="s">
        <v>64</v>
      </c>
      <c r="B116" s="35">
        <v>27</v>
      </c>
      <c r="C116" s="36" t="s">
        <v>660</v>
      </c>
      <c r="D116" s="35" t="s">
        <v>66</v>
      </c>
      <c r="E116" s="37" t="s">
        <v>661</v>
      </c>
      <c r="F116" s="38" t="s">
        <v>107</v>
      </c>
      <c r="G116" s="39">
        <v>1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69</v>
      </c>
      <c r="B117" s="42"/>
      <c r="C117" s="43"/>
      <c r="D117" s="43"/>
      <c r="E117" s="44" t="s">
        <v>66</v>
      </c>
      <c r="F117" s="43"/>
      <c r="G117" s="43"/>
      <c r="H117" s="43"/>
      <c r="I117" s="43"/>
      <c r="J117" s="45"/>
    </row>
    <row r="118" ht="302.4">
      <c r="A118" s="35" t="s">
        <v>72</v>
      </c>
      <c r="B118" s="42"/>
      <c r="C118" s="43"/>
      <c r="D118" s="43"/>
      <c r="E118" s="37" t="s">
        <v>662</v>
      </c>
      <c r="F118" s="43"/>
      <c r="G118" s="43"/>
      <c r="H118" s="43"/>
      <c r="I118" s="43"/>
      <c r="J118" s="45"/>
    </row>
    <row r="119">
      <c r="A119" s="35" t="s">
        <v>64</v>
      </c>
      <c r="B119" s="35">
        <v>28</v>
      </c>
      <c r="C119" s="36" t="s">
        <v>663</v>
      </c>
      <c r="D119" s="35" t="s">
        <v>66</v>
      </c>
      <c r="E119" s="37" t="s">
        <v>664</v>
      </c>
      <c r="F119" s="38" t="s">
        <v>107</v>
      </c>
      <c r="G119" s="39">
        <v>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69</v>
      </c>
      <c r="B120" s="42"/>
      <c r="C120" s="43"/>
      <c r="D120" s="43"/>
      <c r="E120" s="44" t="s">
        <v>66</v>
      </c>
      <c r="F120" s="43"/>
      <c r="G120" s="43"/>
      <c r="H120" s="43"/>
      <c r="I120" s="43"/>
      <c r="J120" s="45"/>
    </row>
    <row r="121" ht="57.6">
      <c r="A121" s="35" t="s">
        <v>72</v>
      </c>
      <c r="B121" s="42"/>
      <c r="C121" s="43"/>
      <c r="D121" s="43"/>
      <c r="E121" s="37" t="s">
        <v>665</v>
      </c>
      <c r="F121" s="43"/>
      <c r="G121" s="43"/>
      <c r="H121" s="43"/>
      <c r="I121" s="43"/>
      <c r="J121" s="45"/>
    </row>
    <row r="122">
      <c r="A122" s="35" t="s">
        <v>64</v>
      </c>
      <c r="B122" s="35">
        <v>29</v>
      </c>
      <c r="C122" s="36" t="s">
        <v>405</v>
      </c>
      <c r="D122" s="35" t="s">
        <v>66</v>
      </c>
      <c r="E122" s="37" t="s">
        <v>406</v>
      </c>
      <c r="F122" s="38" t="s">
        <v>118</v>
      </c>
      <c r="G122" s="39">
        <v>4.9880000000000004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69</v>
      </c>
      <c r="B123" s="42"/>
      <c r="C123" s="43"/>
      <c r="D123" s="43"/>
      <c r="E123" s="44" t="s">
        <v>66</v>
      </c>
      <c r="F123" s="43"/>
      <c r="G123" s="43"/>
      <c r="H123" s="43"/>
      <c r="I123" s="43"/>
      <c r="J123" s="45"/>
    </row>
    <row r="124" ht="86.4">
      <c r="A124" s="35" t="s">
        <v>70</v>
      </c>
      <c r="B124" s="42"/>
      <c r="C124" s="43"/>
      <c r="D124" s="43"/>
      <c r="E124" s="46" t="s">
        <v>666</v>
      </c>
      <c r="F124" s="43"/>
      <c r="G124" s="43"/>
      <c r="H124" s="43"/>
      <c r="I124" s="43"/>
      <c r="J124" s="45"/>
    </row>
    <row r="125" ht="409.5">
      <c r="A125" s="35" t="s">
        <v>72</v>
      </c>
      <c r="B125" s="42"/>
      <c r="C125" s="43"/>
      <c r="D125" s="43"/>
      <c r="E125" s="37" t="s">
        <v>408</v>
      </c>
      <c r="F125" s="43"/>
      <c r="G125" s="43"/>
      <c r="H125" s="43"/>
      <c r="I125" s="43"/>
      <c r="J125" s="45"/>
    </row>
    <row r="126">
      <c r="A126" s="29" t="s">
        <v>61</v>
      </c>
      <c r="B126" s="30"/>
      <c r="C126" s="31" t="s">
        <v>206</v>
      </c>
      <c r="D126" s="32"/>
      <c r="E126" s="29" t="s">
        <v>207</v>
      </c>
      <c r="F126" s="32"/>
      <c r="G126" s="32"/>
      <c r="H126" s="32"/>
      <c r="I126" s="33">
        <f>SUMIFS(I127:I148,A127:A148,"P")</f>
        <v>0</v>
      </c>
      <c r="J126" s="34"/>
    </row>
    <row r="127">
      <c r="A127" s="35" t="s">
        <v>64</v>
      </c>
      <c r="B127" s="35">
        <v>30</v>
      </c>
      <c r="C127" s="36" t="s">
        <v>508</v>
      </c>
      <c r="D127" s="35" t="s">
        <v>66</v>
      </c>
      <c r="E127" s="37" t="s">
        <v>509</v>
      </c>
      <c r="F127" s="38" t="s">
        <v>144</v>
      </c>
      <c r="G127" s="39">
        <v>4.8499999999999996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69</v>
      </c>
      <c r="B128" s="42"/>
      <c r="C128" s="43"/>
      <c r="D128" s="43"/>
      <c r="E128" s="44" t="s">
        <v>66</v>
      </c>
      <c r="F128" s="43"/>
      <c r="G128" s="43"/>
      <c r="H128" s="43"/>
      <c r="I128" s="43"/>
      <c r="J128" s="45"/>
    </row>
    <row r="129">
      <c r="A129" s="35" t="s">
        <v>70</v>
      </c>
      <c r="B129" s="42"/>
      <c r="C129" s="43"/>
      <c r="D129" s="43"/>
      <c r="E129" s="46" t="s">
        <v>667</v>
      </c>
      <c r="F129" s="43"/>
      <c r="G129" s="43"/>
      <c r="H129" s="43"/>
      <c r="I129" s="43"/>
      <c r="J129" s="45"/>
    </row>
    <row r="130" ht="115.2">
      <c r="A130" s="35" t="s">
        <v>72</v>
      </c>
      <c r="B130" s="42"/>
      <c r="C130" s="43"/>
      <c r="D130" s="43"/>
      <c r="E130" s="37" t="s">
        <v>511</v>
      </c>
      <c r="F130" s="43"/>
      <c r="G130" s="43"/>
      <c r="H130" s="43"/>
      <c r="I130" s="43"/>
      <c r="J130" s="45"/>
    </row>
    <row r="131">
      <c r="A131" s="35" t="s">
        <v>64</v>
      </c>
      <c r="B131" s="35">
        <v>31</v>
      </c>
      <c r="C131" s="36" t="s">
        <v>668</v>
      </c>
      <c r="D131" s="35" t="s">
        <v>66</v>
      </c>
      <c r="E131" s="37" t="s">
        <v>669</v>
      </c>
      <c r="F131" s="38" t="s">
        <v>107</v>
      </c>
      <c r="G131" s="39">
        <v>1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69</v>
      </c>
      <c r="B132" s="42"/>
      <c r="C132" s="43"/>
      <c r="D132" s="43"/>
      <c r="E132" s="44" t="s">
        <v>66</v>
      </c>
      <c r="F132" s="43"/>
      <c r="G132" s="43"/>
      <c r="H132" s="43"/>
      <c r="I132" s="43"/>
      <c r="J132" s="45"/>
    </row>
    <row r="133" ht="409.5">
      <c r="A133" s="35" t="s">
        <v>72</v>
      </c>
      <c r="B133" s="42"/>
      <c r="C133" s="43"/>
      <c r="D133" s="43"/>
      <c r="E133" s="37" t="s">
        <v>515</v>
      </c>
      <c r="F133" s="43"/>
      <c r="G133" s="43"/>
      <c r="H133" s="43"/>
      <c r="I133" s="43"/>
      <c r="J133" s="45"/>
    </row>
    <row r="134">
      <c r="A134" s="35" t="s">
        <v>64</v>
      </c>
      <c r="B134" s="35">
        <v>32</v>
      </c>
      <c r="C134" s="36" t="s">
        <v>670</v>
      </c>
      <c r="D134" s="35" t="s">
        <v>66</v>
      </c>
      <c r="E134" s="37" t="s">
        <v>671</v>
      </c>
      <c r="F134" s="38" t="s">
        <v>107</v>
      </c>
      <c r="G134" s="39">
        <v>1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69</v>
      </c>
      <c r="B135" s="42"/>
      <c r="C135" s="43"/>
      <c r="D135" s="43"/>
      <c r="E135" s="44" t="s">
        <v>66</v>
      </c>
      <c r="F135" s="43"/>
      <c r="G135" s="43"/>
      <c r="H135" s="43"/>
      <c r="I135" s="43"/>
      <c r="J135" s="45"/>
    </row>
    <row r="136" ht="409.5">
      <c r="A136" s="35" t="s">
        <v>72</v>
      </c>
      <c r="B136" s="42"/>
      <c r="C136" s="43"/>
      <c r="D136" s="43"/>
      <c r="E136" s="37" t="s">
        <v>672</v>
      </c>
      <c r="F136" s="43"/>
      <c r="G136" s="43"/>
      <c r="H136" s="43"/>
      <c r="I136" s="43"/>
      <c r="J136" s="45"/>
    </row>
    <row r="137">
      <c r="A137" s="35" t="s">
        <v>64</v>
      </c>
      <c r="B137" s="35">
        <v>33</v>
      </c>
      <c r="C137" s="36" t="s">
        <v>409</v>
      </c>
      <c r="D137" s="35" t="s">
        <v>66</v>
      </c>
      <c r="E137" s="37" t="s">
        <v>410</v>
      </c>
      <c r="F137" s="38" t="s">
        <v>144</v>
      </c>
      <c r="G137" s="39">
        <v>4.2999999999999998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69</v>
      </c>
      <c r="B138" s="42"/>
      <c r="C138" s="43"/>
      <c r="D138" s="43"/>
      <c r="E138" s="44" t="s">
        <v>66</v>
      </c>
      <c r="F138" s="43"/>
      <c r="G138" s="43"/>
      <c r="H138" s="43"/>
      <c r="I138" s="43"/>
      <c r="J138" s="45"/>
    </row>
    <row r="139" ht="28.8">
      <c r="A139" s="35" t="s">
        <v>70</v>
      </c>
      <c r="B139" s="42"/>
      <c r="C139" s="43"/>
      <c r="D139" s="43"/>
      <c r="E139" s="46" t="s">
        <v>673</v>
      </c>
      <c r="F139" s="43"/>
      <c r="G139" s="43"/>
      <c r="H139" s="43"/>
      <c r="I139" s="43"/>
      <c r="J139" s="45"/>
    </row>
    <row r="140" ht="86.4">
      <c r="A140" s="35" t="s">
        <v>72</v>
      </c>
      <c r="B140" s="42"/>
      <c r="C140" s="43"/>
      <c r="D140" s="43"/>
      <c r="E140" s="37" t="s">
        <v>412</v>
      </c>
      <c r="F140" s="43"/>
      <c r="G140" s="43"/>
      <c r="H140" s="43"/>
      <c r="I140" s="43"/>
      <c r="J140" s="45"/>
    </row>
    <row r="141">
      <c r="A141" s="35" t="s">
        <v>64</v>
      </c>
      <c r="B141" s="35">
        <v>34</v>
      </c>
      <c r="C141" s="36" t="s">
        <v>446</v>
      </c>
      <c r="D141" s="35" t="s">
        <v>66</v>
      </c>
      <c r="E141" s="37" t="s">
        <v>447</v>
      </c>
      <c r="F141" s="38" t="s">
        <v>144</v>
      </c>
      <c r="G141" s="39">
        <v>3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69</v>
      </c>
      <c r="B142" s="42"/>
      <c r="C142" s="43"/>
      <c r="D142" s="43"/>
      <c r="E142" s="44" t="s">
        <v>66</v>
      </c>
      <c r="F142" s="43"/>
      <c r="G142" s="43"/>
      <c r="H142" s="43"/>
      <c r="I142" s="43"/>
      <c r="J142" s="45"/>
    </row>
    <row r="143" ht="28.8">
      <c r="A143" s="35" t="s">
        <v>70</v>
      </c>
      <c r="B143" s="42"/>
      <c r="C143" s="43"/>
      <c r="D143" s="43"/>
      <c r="E143" s="46" t="s">
        <v>674</v>
      </c>
      <c r="F143" s="43"/>
      <c r="G143" s="43"/>
      <c r="H143" s="43"/>
      <c r="I143" s="43"/>
      <c r="J143" s="45"/>
    </row>
    <row r="144" ht="187.2">
      <c r="A144" s="35" t="s">
        <v>72</v>
      </c>
      <c r="B144" s="42"/>
      <c r="C144" s="43"/>
      <c r="D144" s="43"/>
      <c r="E144" s="37" t="s">
        <v>449</v>
      </c>
      <c r="F144" s="43"/>
      <c r="G144" s="43"/>
      <c r="H144" s="43"/>
      <c r="I144" s="43"/>
      <c r="J144" s="45"/>
    </row>
    <row r="145">
      <c r="A145" s="35" t="s">
        <v>64</v>
      </c>
      <c r="B145" s="35">
        <v>35</v>
      </c>
      <c r="C145" s="36" t="s">
        <v>450</v>
      </c>
      <c r="D145" s="35" t="s">
        <v>66</v>
      </c>
      <c r="E145" s="37" t="s">
        <v>451</v>
      </c>
      <c r="F145" s="38" t="s">
        <v>118</v>
      </c>
      <c r="G145" s="39">
        <v>1.901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69</v>
      </c>
      <c r="B146" s="42"/>
      <c r="C146" s="43"/>
      <c r="D146" s="43"/>
      <c r="E146" s="44" t="s">
        <v>66</v>
      </c>
      <c r="F146" s="43"/>
      <c r="G146" s="43"/>
      <c r="H146" s="43"/>
      <c r="I146" s="43"/>
      <c r="J146" s="45"/>
    </row>
    <row r="147" ht="72">
      <c r="A147" s="35" t="s">
        <v>70</v>
      </c>
      <c r="B147" s="42"/>
      <c r="C147" s="43"/>
      <c r="D147" s="43"/>
      <c r="E147" s="46" t="s">
        <v>675</v>
      </c>
      <c r="F147" s="43"/>
      <c r="G147" s="43"/>
      <c r="H147" s="43"/>
      <c r="I147" s="43"/>
      <c r="J147" s="45"/>
    </row>
    <row r="148" ht="144">
      <c r="A148" s="35" t="s">
        <v>72</v>
      </c>
      <c r="B148" s="47"/>
      <c r="C148" s="48"/>
      <c r="D148" s="48"/>
      <c r="E148" s="37" t="s">
        <v>523</v>
      </c>
      <c r="F148" s="48"/>
      <c r="G148" s="48"/>
      <c r="H148" s="48"/>
      <c r="I148" s="48"/>
      <c r="J14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41</v>
      </c>
      <c r="I3" s="23">
        <f>SUMIFS(I8:I17,A8:A17,"SD")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SUMIFS(I9:I12,A9:A12,"P")</f>
        <v>0</v>
      </c>
      <c r="J8" s="34"/>
    </row>
    <row r="9">
      <c r="A9" s="35" t="s">
        <v>64</v>
      </c>
      <c r="B9" s="35">
        <v>2</v>
      </c>
      <c r="C9" s="36" t="s">
        <v>676</v>
      </c>
      <c r="D9" s="35" t="s">
        <v>66</v>
      </c>
      <c r="E9" s="37" t="s">
        <v>677</v>
      </c>
      <c r="F9" s="38" t="s">
        <v>118</v>
      </c>
      <c r="G9" s="39">
        <v>7.7999999999999998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28.8">
      <c r="A11" s="35" t="s">
        <v>70</v>
      </c>
      <c r="B11" s="42"/>
      <c r="C11" s="43"/>
      <c r="D11" s="43"/>
      <c r="E11" s="46" t="s">
        <v>678</v>
      </c>
      <c r="F11" s="43"/>
      <c r="G11" s="43"/>
      <c r="H11" s="43"/>
      <c r="I11" s="43"/>
      <c r="J11" s="45"/>
    </row>
    <row r="12" ht="409.5">
      <c r="A12" s="35" t="s">
        <v>72</v>
      </c>
      <c r="B12" s="42"/>
      <c r="C12" s="43"/>
      <c r="D12" s="43"/>
      <c r="E12" s="37" t="s">
        <v>441</v>
      </c>
      <c r="F12" s="43"/>
      <c r="G12" s="43"/>
      <c r="H12" s="43"/>
      <c r="I12" s="43"/>
      <c r="J12" s="45"/>
    </row>
    <row r="13">
      <c r="A13" s="29" t="s">
        <v>61</v>
      </c>
      <c r="B13" s="30"/>
      <c r="C13" s="31" t="s">
        <v>200</v>
      </c>
      <c r="D13" s="32"/>
      <c r="E13" s="29" t="s">
        <v>201</v>
      </c>
      <c r="F13" s="32"/>
      <c r="G13" s="32"/>
      <c r="H13" s="32"/>
      <c r="I13" s="33">
        <f>SUMIFS(I14:I17,A14:A17,"P")</f>
        <v>0</v>
      </c>
      <c r="J13" s="34"/>
    </row>
    <row r="14">
      <c r="A14" s="35" t="s">
        <v>64</v>
      </c>
      <c r="B14" s="35">
        <v>1</v>
      </c>
      <c r="C14" s="36" t="s">
        <v>405</v>
      </c>
      <c r="D14" s="35" t="s">
        <v>66</v>
      </c>
      <c r="E14" s="37" t="s">
        <v>406</v>
      </c>
      <c r="F14" s="38" t="s">
        <v>118</v>
      </c>
      <c r="G14" s="39">
        <v>0.33000000000000002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69</v>
      </c>
      <c r="B15" s="42"/>
      <c r="C15" s="43"/>
      <c r="D15" s="43"/>
      <c r="E15" s="44" t="s">
        <v>66</v>
      </c>
      <c r="F15" s="43"/>
      <c r="G15" s="43"/>
      <c r="H15" s="43"/>
      <c r="I15" s="43"/>
      <c r="J15" s="45"/>
    </row>
    <row r="16" ht="28.8">
      <c r="A16" s="35" t="s">
        <v>70</v>
      </c>
      <c r="B16" s="42"/>
      <c r="C16" s="43"/>
      <c r="D16" s="43"/>
      <c r="E16" s="46" t="s">
        <v>679</v>
      </c>
      <c r="F16" s="43"/>
      <c r="G16" s="43"/>
      <c r="H16" s="43"/>
      <c r="I16" s="43"/>
      <c r="J16" s="45"/>
    </row>
    <row r="17" ht="409.5">
      <c r="A17" s="35" t="s">
        <v>72</v>
      </c>
      <c r="B17" s="47"/>
      <c r="C17" s="48"/>
      <c r="D17" s="48"/>
      <c r="E17" s="37" t="s">
        <v>441</v>
      </c>
      <c r="F17" s="48"/>
      <c r="G17" s="48"/>
      <c r="H17" s="48"/>
      <c r="I17" s="48"/>
      <c r="J1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11</v>
      </c>
      <c r="I3" s="23">
        <f>SUMIFS(I8:I54,A8:A54,"SD")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SUMIFS(I9:I54,A9:A54,"P")</f>
        <v>0</v>
      </c>
      <c r="J8" s="34"/>
    </row>
    <row r="9">
      <c r="A9" s="35" t="s">
        <v>64</v>
      </c>
      <c r="B9" s="35">
        <v>1</v>
      </c>
      <c r="C9" s="36" t="s">
        <v>65</v>
      </c>
      <c r="D9" s="35" t="s">
        <v>66</v>
      </c>
      <c r="E9" s="37" t="s">
        <v>67</v>
      </c>
      <c r="F9" s="38" t="s">
        <v>68</v>
      </c>
      <c r="G9" s="39">
        <v>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43.2">
      <c r="A11" s="35" t="s">
        <v>70</v>
      </c>
      <c r="B11" s="42"/>
      <c r="C11" s="43"/>
      <c r="D11" s="43"/>
      <c r="E11" s="46" t="s">
        <v>71</v>
      </c>
      <c r="F11" s="43"/>
      <c r="G11" s="43"/>
      <c r="H11" s="43"/>
      <c r="I11" s="43"/>
      <c r="J11" s="45"/>
    </row>
    <row r="12">
      <c r="A12" s="35" t="s">
        <v>72</v>
      </c>
      <c r="B12" s="42"/>
      <c r="C12" s="43"/>
      <c r="D12" s="43"/>
      <c r="E12" s="37" t="s">
        <v>73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74</v>
      </c>
      <c r="D13" s="35" t="s">
        <v>66</v>
      </c>
      <c r="E13" s="37" t="s">
        <v>75</v>
      </c>
      <c r="F13" s="38" t="s">
        <v>68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>
      <c r="A15" s="35" t="s">
        <v>70</v>
      </c>
      <c r="B15" s="42"/>
      <c r="C15" s="43"/>
      <c r="D15" s="43"/>
      <c r="E15" s="46" t="s">
        <v>76</v>
      </c>
      <c r="F15" s="43"/>
      <c r="G15" s="43"/>
      <c r="H15" s="43"/>
      <c r="I15" s="43"/>
      <c r="J15" s="45"/>
    </row>
    <row r="16">
      <c r="A16" s="35" t="s">
        <v>72</v>
      </c>
      <c r="B16" s="42"/>
      <c r="C16" s="43"/>
      <c r="D16" s="43"/>
      <c r="E16" s="37" t="s">
        <v>73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77</v>
      </c>
      <c r="D17" s="35" t="s">
        <v>66</v>
      </c>
      <c r="E17" s="37" t="s">
        <v>78</v>
      </c>
      <c r="F17" s="38" t="s">
        <v>68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28.8">
      <c r="A18" s="35" t="s">
        <v>69</v>
      </c>
      <c r="B18" s="42"/>
      <c r="C18" s="43"/>
      <c r="D18" s="43"/>
      <c r="E18" s="37" t="s">
        <v>79</v>
      </c>
      <c r="F18" s="43"/>
      <c r="G18" s="43"/>
      <c r="H18" s="43"/>
      <c r="I18" s="43"/>
      <c r="J18" s="45"/>
    </row>
    <row r="19" ht="187.2">
      <c r="A19" s="35" t="s">
        <v>70</v>
      </c>
      <c r="B19" s="42"/>
      <c r="C19" s="43"/>
      <c r="D19" s="43"/>
      <c r="E19" s="46" t="s">
        <v>80</v>
      </c>
      <c r="F19" s="43"/>
      <c r="G19" s="43"/>
      <c r="H19" s="43"/>
      <c r="I19" s="43"/>
      <c r="J19" s="45"/>
    </row>
    <row r="20">
      <c r="A20" s="35" t="s">
        <v>72</v>
      </c>
      <c r="B20" s="42"/>
      <c r="C20" s="43"/>
      <c r="D20" s="43"/>
      <c r="E20" s="37" t="s">
        <v>81</v>
      </c>
      <c r="F20" s="43"/>
      <c r="G20" s="43"/>
      <c r="H20" s="43"/>
      <c r="I20" s="43"/>
      <c r="J20" s="45"/>
    </row>
    <row r="21">
      <c r="A21" s="35" t="s">
        <v>64</v>
      </c>
      <c r="B21" s="35">
        <v>4</v>
      </c>
      <c r="C21" s="36" t="s">
        <v>82</v>
      </c>
      <c r="D21" s="35" t="s">
        <v>66</v>
      </c>
      <c r="E21" s="37" t="s">
        <v>83</v>
      </c>
      <c r="F21" s="38" t="s">
        <v>68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43.2">
      <c r="A22" s="35" t="s">
        <v>69</v>
      </c>
      <c r="B22" s="42"/>
      <c r="C22" s="43"/>
      <c r="D22" s="43"/>
      <c r="E22" s="37" t="s">
        <v>84</v>
      </c>
      <c r="F22" s="43"/>
      <c r="G22" s="43"/>
      <c r="H22" s="43"/>
      <c r="I22" s="43"/>
      <c r="J22" s="45"/>
    </row>
    <row r="23" ht="43.2">
      <c r="A23" s="35" t="s">
        <v>70</v>
      </c>
      <c r="B23" s="42"/>
      <c r="C23" s="43"/>
      <c r="D23" s="43"/>
      <c r="E23" s="46" t="s">
        <v>85</v>
      </c>
      <c r="F23" s="43"/>
      <c r="G23" s="43"/>
      <c r="H23" s="43"/>
      <c r="I23" s="43"/>
      <c r="J23" s="45"/>
    </row>
    <row r="24">
      <c r="A24" s="35" t="s">
        <v>72</v>
      </c>
      <c r="B24" s="42"/>
      <c r="C24" s="43"/>
      <c r="D24" s="43"/>
      <c r="E24" s="37" t="s">
        <v>81</v>
      </c>
      <c r="F24" s="43"/>
      <c r="G24" s="43"/>
      <c r="H24" s="43"/>
      <c r="I24" s="43"/>
      <c r="J24" s="45"/>
    </row>
    <row r="25">
      <c r="A25" s="35" t="s">
        <v>64</v>
      </c>
      <c r="B25" s="35">
        <v>5</v>
      </c>
      <c r="C25" s="36" t="s">
        <v>86</v>
      </c>
      <c r="D25" s="35" t="s">
        <v>66</v>
      </c>
      <c r="E25" s="37" t="s">
        <v>87</v>
      </c>
      <c r="F25" s="38" t="s">
        <v>68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69</v>
      </c>
      <c r="B26" s="42"/>
      <c r="C26" s="43"/>
      <c r="D26" s="43"/>
      <c r="E26" s="44" t="s">
        <v>66</v>
      </c>
      <c r="F26" s="43"/>
      <c r="G26" s="43"/>
      <c r="H26" s="43"/>
      <c r="I26" s="43"/>
      <c r="J26" s="45"/>
    </row>
    <row r="27">
      <c r="A27" s="35" t="s">
        <v>72</v>
      </c>
      <c r="B27" s="42"/>
      <c r="C27" s="43"/>
      <c r="D27" s="43"/>
      <c r="E27" s="37" t="s">
        <v>81</v>
      </c>
      <c r="F27" s="43"/>
      <c r="G27" s="43"/>
      <c r="H27" s="43"/>
      <c r="I27" s="43"/>
      <c r="J27" s="45"/>
    </row>
    <row r="28">
      <c r="A28" s="35" t="s">
        <v>64</v>
      </c>
      <c r="B28" s="35">
        <v>6</v>
      </c>
      <c r="C28" s="36" t="s">
        <v>88</v>
      </c>
      <c r="D28" s="35" t="s">
        <v>66</v>
      </c>
      <c r="E28" s="37" t="s">
        <v>89</v>
      </c>
      <c r="F28" s="38" t="s">
        <v>68</v>
      </c>
      <c r="G28" s="39">
        <v>1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>
      <c r="A29" s="35" t="s">
        <v>69</v>
      </c>
      <c r="B29" s="42"/>
      <c r="C29" s="43"/>
      <c r="D29" s="43"/>
      <c r="E29" s="44" t="s">
        <v>66</v>
      </c>
      <c r="F29" s="43"/>
      <c r="G29" s="43"/>
      <c r="H29" s="43"/>
      <c r="I29" s="43"/>
      <c r="J29" s="45"/>
    </row>
    <row r="30">
      <c r="A30" s="35" t="s">
        <v>72</v>
      </c>
      <c r="B30" s="42"/>
      <c r="C30" s="43"/>
      <c r="D30" s="43"/>
      <c r="E30" s="37" t="s">
        <v>90</v>
      </c>
      <c r="F30" s="43"/>
      <c r="G30" s="43"/>
      <c r="H30" s="43"/>
      <c r="I30" s="43"/>
      <c r="J30" s="45"/>
    </row>
    <row r="31">
      <c r="A31" s="35" t="s">
        <v>64</v>
      </c>
      <c r="B31" s="35">
        <v>7</v>
      </c>
      <c r="C31" s="36" t="s">
        <v>91</v>
      </c>
      <c r="D31" s="35" t="s">
        <v>66</v>
      </c>
      <c r="E31" s="37" t="s">
        <v>92</v>
      </c>
      <c r="F31" s="38" t="s">
        <v>93</v>
      </c>
      <c r="G31" s="39">
        <v>4.5999999999999996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69</v>
      </c>
      <c r="B32" s="42"/>
      <c r="C32" s="43"/>
      <c r="D32" s="43"/>
      <c r="E32" s="37" t="s">
        <v>94</v>
      </c>
      <c r="F32" s="43"/>
      <c r="G32" s="43"/>
      <c r="H32" s="43"/>
      <c r="I32" s="43"/>
      <c r="J32" s="45"/>
    </row>
    <row r="33">
      <c r="A33" s="35" t="s">
        <v>72</v>
      </c>
      <c r="B33" s="42"/>
      <c r="C33" s="43"/>
      <c r="D33" s="43"/>
      <c r="E33" s="37" t="s">
        <v>90</v>
      </c>
      <c r="F33" s="43"/>
      <c r="G33" s="43"/>
      <c r="H33" s="43"/>
      <c r="I33" s="43"/>
      <c r="J33" s="45"/>
    </row>
    <row r="34" ht="28.8">
      <c r="A34" s="35" t="s">
        <v>64</v>
      </c>
      <c r="B34" s="35">
        <v>8</v>
      </c>
      <c r="C34" s="36" t="s">
        <v>95</v>
      </c>
      <c r="D34" s="35" t="s">
        <v>66</v>
      </c>
      <c r="E34" s="37" t="s">
        <v>96</v>
      </c>
      <c r="F34" s="38" t="s">
        <v>68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>
      <c r="A36" s="35" t="s">
        <v>72</v>
      </c>
      <c r="B36" s="42"/>
      <c r="C36" s="43"/>
      <c r="D36" s="43"/>
      <c r="E36" s="37" t="s">
        <v>90</v>
      </c>
      <c r="F36" s="43"/>
      <c r="G36" s="43"/>
      <c r="H36" s="43"/>
      <c r="I36" s="43"/>
      <c r="J36" s="45"/>
    </row>
    <row r="37" ht="28.8">
      <c r="A37" s="35" t="s">
        <v>64</v>
      </c>
      <c r="B37" s="35">
        <v>9</v>
      </c>
      <c r="C37" s="36" t="s">
        <v>97</v>
      </c>
      <c r="D37" s="35" t="s">
        <v>66</v>
      </c>
      <c r="E37" s="37" t="s">
        <v>98</v>
      </c>
      <c r="F37" s="38" t="s">
        <v>93</v>
      </c>
      <c r="G37" s="39">
        <v>30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69</v>
      </c>
      <c r="B38" s="42"/>
      <c r="C38" s="43"/>
      <c r="D38" s="43"/>
      <c r="E38" s="37" t="s">
        <v>99</v>
      </c>
      <c r="F38" s="43"/>
      <c r="G38" s="43"/>
      <c r="H38" s="43"/>
      <c r="I38" s="43"/>
      <c r="J38" s="45"/>
    </row>
    <row r="39" ht="72">
      <c r="A39" s="35" t="s">
        <v>72</v>
      </c>
      <c r="B39" s="42"/>
      <c r="C39" s="43"/>
      <c r="D39" s="43"/>
      <c r="E39" s="37" t="s">
        <v>100</v>
      </c>
      <c r="F39" s="43"/>
      <c r="G39" s="43"/>
      <c r="H39" s="43"/>
      <c r="I39" s="43"/>
      <c r="J39" s="45"/>
    </row>
    <row r="40">
      <c r="A40" s="35" t="s">
        <v>64</v>
      </c>
      <c r="B40" s="35">
        <v>10</v>
      </c>
      <c r="C40" s="36" t="s">
        <v>101</v>
      </c>
      <c r="D40" s="35" t="s">
        <v>66</v>
      </c>
      <c r="E40" s="37" t="s">
        <v>102</v>
      </c>
      <c r="F40" s="38" t="s">
        <v>93</v>
      </c>
      <c r="G40" s="39">
        <v>4.5999999999999996</v>
      </c>
      <c r="H40" s="40">
        <v>0</v>
      </c>
      <c r="I40" s="40">
        <f>ROUND(G40*H40,P4)</f>
        <v>0</v>
      </c>
      <c r="J40" s="35"/>
      <c r="O40" s="41">
        <f>I40*0.21</f>
        <v>0</v>
      </c>
      <c r="P40">
        <v>3</v>
      </c>
    </row>
    <row r="41">
      <c r="A41" s="35" t="s">
        <v>69</v>
      </c>
      <c r="B41" s="42"/>
      <c r="C41" s="43"/>
      <c r="D41" s="43"/>
      <c r="E41" s="44" t="s">
        <v>66</v>
      </c>
      <c r="F41" s="43"/>
      <c r="G41" s="43"/>
      <c r="H41" s="43"/>
      <c r="I41" s="43"/>
      <c r="J41" s="45"/>
    </row>
    <row r="42" ht="72">
      <c r="A42" s="35" t="s">
        <v>72</v>
      </c>
      <c r="B42" s="42"/>
      <c r="C42" s="43"/>
      <c r="D42" s="43"/>
      <c r="E42" s="37" t="s">
        <v>100</v>
      </c>
      <c r="F42" s="43"/>
      <c r="G42" s="43"/>
      <c r="H42" s="43"/>
      <c r="I42" s="43"/>
      <c r="J42" s="45"/>
    </row>
    <row r="43" ht="28.8">
      <c r="A43" s="35" t="s">
        <v>64</v>
      </c>
      <c r="B43" s="35">
        <v>11</v>
      </c>
      <c r="C43" s="36" t="s">
        <v>103</v>
      </c>
      <c r="D43" s="35" t="s">
        <v>66</v>
      </c>
      <c r="E43" s="37" t="s">
        <v>104</v>
      </c>
      <c r="F43" s="38" t="s">
        <v>68</v>
      </c>
      <c r="G43" s="39">
        <v>1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69</v>
      </c>
      <c r="B44" s="42"/>
      <c r="C44" s="43"/>
      <c r="D44" s="43"/>
      <c r="E44" s="44" t="s">
        <v>66</v>
      </c>
      <c r="F44" s="43"/>
      <c r="G44" s="43"/>
      <c r="H44" s="43"/>
      <c r="I44" s="43"/>
      <c r="J44" s="45"/>
    </row>
    <row r="45" ht="72">
      <c r="A45" s="35" t="s">
        <v>72</v>
      </c>
      <c r="B45" s="42"/>
      <c r="C45" s="43"/>
      <c r="D45" s="43"/>
      <c r="E45" s="37" t="s">
        <v>100</v>
      </c>
      <c r="F45" s="43"/>
      <c r="G45" s="43"/>
      <c r="H45" s="43"/>
      <c r="I45" s="43"/>
      <c r="J45" s="45"/>
    </row>
    <row r="46">
      <c r="A46" s="35" t="s">
        <v>64</v>
      </c>
      <c r="B46" s="35">
        <v>12</v>
      </c>
      <c r="C46" s="36" t="s">
        <v>105</v>
      </c>
      <c r="D46" s="35" t="s">
        <v>66</v>
      </c>
      <c r="E46" s="37" t="s">
        <v>106</v>
      </c>
      <c r="F46" s="38" t="s">
        <v>107</v>
      </c>
      <c r="G46" s="39">
        <v>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115.2">
      <c r="A48" s="35" t="s">
        <v>72</v>
      </c>
      <c r="B48" s="42"/>
      <c r="C48" s="43"/>
      <c r="D48" s="43"/>
      <c r="E48" s="37" t="s">
        <v>108</v>
      </c>
      <c r="F48" s="43"/>
      <c r="G48" s="43"/>
      <c r="H48" s="43"/>
      <c r="I48" s="43"/>
      <c r="J48" s="45"/>
    </row>
    <row r="49">
      <c r="A49" s="35" t="s">
        <v>64</v>
      </c>
      <c r="B49" s="35">
        <v>13</v>
      </c>
      <c r="C49" s="36" t="s">
        <v>109</v>
      </c>
      <c r="D49" s="35" t="s">
        <v>66</v>
      </c>
      <c r="E49" s="37" t="s">
        <v>110</v>
      </c>
      <c r="F49" s="38" t="s">
        <v>68</v>
      </c>
      <c r="G49" s="39">
        <v>1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69</v>
      </c>
      <c r="B50" s="42"/>
      <c r="C50" s="43"/>
      <c r="D50" s="43"/>
      <c r="E50" s="37" t="s">
        <v>111</v>
      </c>
      <c r="F50" s="43"/>
      <c r="G50" s="43"/>
      <c r="H50" s="43"/>
      <c r="I50" s="43"/>
      <c r="J50" s="45"/>
    </row>
    <row r="51" ht="43.2">
      <c r="A51" s="35" t="s">
        <v>72</v>
      </c>
      <c r="B51" s="42"/>
      <c r="C51" s="43"/>
      <c r="D51" s="43"/>
      <c r="E51" s="37" t="s">
        <v>112</v>
      </c>
      <c r="F51" s="43"/>
      <c r="G51" s="43"/>
      <c r="H51" s="43"/>
      <c r="I51" s="43"/>
      <c r="J51" s="45"/>
    </row>
    <row r="52">
      <c r="A52" s="35" t="s">
        <v>64</v>
      </c>
      <c r="B52" s="35">
        <v>14</v>
      </c>
      <c r="C52" s="36" t="s">
        <v>113</v>
      </c>
      <c r="D52" s="35" t="s">
        <v>66</v>
      </c>
      <c r="E52" s="37" t="s">
        <v>114</v>
      </c>
      <c r="F52" s="38" t="s">
        <v>68</v>
      </c>
      <c r="G52" s="39">
        <v>1</v>
      </c>
      <c r="H52" s="40">
        <v>0</v>
      </c>
      <c r="I52" s="40">
        <f>ROUND(G52*H52,P4)</f>
        <v>0</v>
      </c>
      <c r="J52" s="35"/>
      <c r="O52" s="41">
        <f>I52*0.21</f>
        <v>0</v>
      </c>
      <c r="P52">
        <v>3</v>
      </c>
    </row>
    <row r="53">
      <c r="A53" s="35" t="s">
        <v>69</v>
      </c>
      <c r="B53" s="42"/>
      <c r="C53" s="43"/>
      <c r="D53" s="43"/>
      <c r="E53" s="44" t="s">
        <v>66</v>
      </c>
      <c r="F53" s="43"/>
      <c r="G53" s="43"/>
      <c r="H53" s="43"/>
      <c r="I53" s="43"/>
      <c r="J53" s="45"/>
    </row>
    <row r="54" ht="28.8">
      <c r="A54" s="35" t="s">
        <v>72</v>
      </c>
      <c r="B54" s="47"/>
      <c r="C54" s="48"/>
      <c r="D54" s="48"/>
      <c r="E54" s="37" t="s">
        <v>115</v>
      </c>
      <c r="F54" s="48"/>
      <c r="G54" s="48"/>
      <c r="H54" s="48"/>
      <c r="I54" s="48"/>
      <c r="J5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13</v>
      </c>
      <c r="I3" s="23">
        <f>SUMIFS(I8:I105,A8:A105,"SD")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21.367999999999999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119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118</v>
      </c>
      <c r="G13" s="39">
        <v>255.36799999999999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123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270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 ht="28.8">
      <c r="A20" s="35" t="s">
        <v>70</v>
      </c>
      <c r="B20" s="42"/>
      <c r="C20" s="43"/>
      <c r="D20" s="43"/>
      <c r="E20" s="46" t="s">
        <v>130</v>
      </c>
      <c r="F20" s="43"/>
      <c r="G20" s="43"/>
      <c r="H20" s="43"/>
      <c r="I20" s="43"/>
      <c r="J20" s="45"/>
    </row>
    <row r="21" ht="57.6">
      <c r="A21" s="35" t="s">
        <v>72</v>
      </c>
      <c r="B21" s="42"/>
      <c r="C21" s="43"/>
      <c r="D21" s="43"/>
      <c r="E21" s="37" t="s">
        <v>131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30.524999999999999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57.6">
      <c r="A23" s="35" t="s">
        <v>69</v>
      </c>
      <c r="B23" s="42"/>
      <c r="C23" s="43"/>
      <c r="D23" s="43"/>
      <c r="E23" s="37" t="s">
        <v>134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135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518.92499999999995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140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144</v>
      </c>
      <c r="G30" s="39">
        <v>468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145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60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149</v>
      </c>
      <c r="F36" s="43"/>
      <c r="G36" s="43"/>
      <c r="H36" s="43"/>
      <c r="I36" s="43"/>
      <c r="J36" s="45"/>
    </row>
    <row r="37" ht="316.8">
      <c r="A37" s="35" t="s">
        <v>72</v>
      </c>
      <c r="B37" s="42"/>
      <c r="C37" s="43"/>
      <c r="D37" s="43"/>
      <c r="E37" s="37" t="s">
        <v>150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/>
      <c r="E38" s="37" t="s">
        <v>152</v>
      </c>
      <c r="F38" s="38" t="s">
        <v>129</v>
      </c>
      <c r="G38" s="39">
        <v>72.599999999999994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37" t="s">
        <v>153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154</v>
      </c>
      <c r="F40" s="43"/>
      <c r="G40" s="43"/>
      <c r="H40" s="43"/>
      <c r="I40" s="43"/>
      <c r="J40" s="45"/>
    </row>
    <row r="41" ht="72">
      <c r="A41" s="35" t="s">
        <v>72</v>
      </c>
      <c r="B41" s="42"/>
      <c r="C41" s="43"/>
      <c r="D41" s="43"/>
      <c r="E41" s="37" t="s">
        <v>155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540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28.8">
      <c r="A44" s="35" t="s">
        <v>70</v>
      </c>
      <c r="B44" s="42"/>
      <c r="C44" s="43"/>
      <c r="D44" s="43"/>
      <c r="E44" s="46" t="s">
        <v>158</v>
      </c>
      <c r="F44" s="43"/>
      <c r="G44" s="43"/>
      <c r="H44" s="43"/>
      <c r="I44" s="43"/>
      <c r="J44" s="45"/>
    </row>
    <row r="45" ht="72">
      <c r="A45" s="35" t="s">
        <v>72</v>
      </c>
      <c r="B45" s="42"/>
      <c r="C45" s="43"/>
      <c r="D45" s="43"/>
      <c r="E45" s="37" t="s">
        <v>159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540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158</v>
      </c>
      <c r="F48" s="43"/>
      <c r="G48" s="43"/>
      <c r="H48" s="43"/>
      <c r="I48" s="43"/>
      <c r="J48" s="45"/>
    </row>
    <row r="49" ht="72">
      <c r="A49" s="35" t="s">
        <v>72</v>
      </c>
      <c r="B49" s="42"/>
      <c r="C49" s="43"/>
      <c r="D49" s="43"/>
      <c r="E49" s="37" t="s">
        <v>162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165</v>
      </c>
      <c r="D51" s="35" t="s">
        <v>66</v>
      </c>
      <c r="E51" s="37" t="s">
        <v>166</v>
      </c>
      <c r="F51" s="38" t="s">
        <v>129</v>
      </c>
      <c r="G51" s="39">
        <v>72.599999999999994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167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169</v>
      </c>
      <c r="D55" s="32"/>
      <c r="E55" s="29" t="s">
        <v>170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64</v>
      </c>
      <c r="B56" s="35">
        <v>12</v>
      </c>
      <c r="C56" s="36" t="s">
        <v>171</v>
      </c>
      <c r="D56" s="35" t="s">
        <v>66</v>
      </c>
      <c r="E56" s="37" t="s">
        <v>172</v>
      </c>
      <c r="F56" s="38" t="s">
        <v>118</v>
      </c>
      <c r="G56" s="39">
        <v>32.174999999999997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44" t="s">
        <v>66</v>
      </c>
      <c r="F57" s="43"/>
      <c r="G57" s="43"/>
      <c r="H57" s="43"/>
      <c r="I57" s="43"/>
      <c r="J57" s="45"/>
    </row>
    <row r="58">
      <c r="A58" s="35" t="s">
        <v>70</v>
      </c>
      <c r="B58" s="42"/>
      <c r="C58" s="43"/>
      <c r="D58" s="43"/>
      <c r="E58" s="46" t="s">
        <v>173</v>
      </c>
      <c r="F58" s="43"/>
      <c r="G58" s="43"/>
      <c r="H58" s="43"/>
      <c r="I58" s="43"/>
      <c r="J58" s="45"/>
    </row>
    <row r="59" ht="86.4">
      <c r="A59" s="35" t="s">
        <v>72</v>
      </c>
      <c r="B59" s="42"/>
      <c r="C59" s="43"/>
      <c r="D59" s="43"/>
      <c r="E59" s="37" t="s">
        <v>174</v>
      </c>
      <c r="F59" s="43"/>
      <c r="G59" s="43"/>
      <c r="H59" s="43"/>
      <c r="I59" s="43"/>
      <c r="J59" s="45"/>
    </row>
    <row r="60">
      <c r="A60" s="35" t="s">
        <v>64</v>
      </c>
      <c r="B60" s="35">
        <v>13</v>
      </c>
      <c r="C60" s="36" t="s">
        <v>175</v>
      </c>
      <c r="D60" s="35" t="s">
        <v>66</v>
      </c>
      <c r="E60" s="37" t="s">
        <v>176</v>
      </c>
      <c r="F60" s="38" t="s">
        <v>118</v>
      </c>
      <c r="G60" s="39">
        <v>454.60000000000002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69</v>
      </c>
      <c r="B61" s="42"/>
      <c r="C61" s="43"/>
      <c r="D61" s="43"/>
      <c r="E61" s="44" t="s">
        <v>66</v>
      </c>
      <c r="F61" s="43"/>
      <c r="G61" s="43"/>
      <c r="H61" s="43"/>
      <c r="I61" s="43"/>
      <c r="J61" s="45"/>
    </row>
    <row r="62" ht="28.8">
      <c r="A62" s="35" t="s">
        <v>70</v>
      </c>
      <c r="B62" s="42"/>
      <c r="C62" s="43"/>
      <c r="D62" s="43"/>
      <c r="E62" s="46" t="s">
        <v>177</v>
      </c>
      <c r="F62" s="43"/>
      <c r="G62" s="43"/>
      <c r="H62" s="43"/>
      <c r="I62" s="43"/>
      <c r="J62" s="45"/>
    </row>
    <row r="63" ht="115.2">
      <c r="A63" s="35" t="s">
        <v>72</v>
      </c>
      <c r="B63" s="42"/>
      <c r="C63" s="43"/>
      <c r="D63" s="43"/>
      <c r="E63" s="37" t="s">
        <v>178</v>
      </c>
      <c r="F63" s="43"/>
      <c r="G63" s="43"/>
      <c r="H63" s="43"/>
      <c r="I63" s="43"/>
      <c r="J63" s="45"/>
    </row>
    <row r="64">
      <c r="A64" s="35" t="s">
        <v>64</v>
      </c>
      <c r="B64" s="35">
        <v>14</v>
      </c>
      <c r="C64" s="36" t="s">
        <v>179</v>
      </c>
      <c r="D64" s="35" t="s">
        <v>66</v>
      </c>
      <c r="E64" s="37" t="s">
        <v>180</v>
      </c>
      <c r="F64" s="38" t="s">
        <v>129</v>
      </c>
      <c r="G64" s="39">
        <v>270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69</v>
      </c>
      <c r="B65" s="42"/>
      <c r="C65" s="43"/>
      <c r="D65" s="43"/>
      <c r="E65" s="44" t="s">
        <v>66</v>
      </c>
      <c r="F65" s="43"/>
      <c r="G65" s="43"/>
      <c r="H65" s="43"/>
      <c r="I65" s="43"/>
      <c r="J65" s="45"/>
    </row>
    <row r="66" ht="28.8">
      <c r="A66" s="35" t="s">
        <v>70</v>
      </c>
      <c r="B66" s="42"/>
      <c r="C66" s="43"/>
      <c r="D66" s="43"/>
      <c r="E66" s="46" t="s">
        <v>181</v>
      </c>
      <c r="F66" s="43"/>
      <c r="G66" s="43"/>
      <c r="H66" s="43"/>
      <c r="I66" s="43"/>
      <c r="J66" s="45"/>
    </row>
    <row r="67" ht="115.2">
      <c r="A67" s="35" t="s">
        <v>72</v>
      </c>
      <c r="B67" s="42"/>
      <c r="C67" s="43"/>
      <c r="D67" s="43"/>
      <c r="E67" s="37" t="s">
        <v>182</v>
      </c>
      <c r="F67" s="43"/>
      <c r="G67" s="43"/>
      <c r="H67" s="43"/>
      <c r="I67" s="43"/>
      <c r="J67" s="45"/>
    </row>
    <row r="68">
      <c r="A68" s="35" t="s">
        <v>64</v>
      </c>
      <c r="B68" s="35">
        <v>15</v>
      </c>
      <c r="C68" s="36" t="s">
        <v>183</v>
      </c>
      <c r="D68" s="35" t="s">
        <v>66</v>
      </c>
      <c r="E68" s="37" t="s">
        <v>184</v>
      </c>
      <c r="F68" s="38" t="s">
        <v>129</v>
      </c>
      <c r="G68" s="39">
        <v>2310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 ht="28.8">
      <c r="A70" s="35" t="s">
        <v>70</v>
      </c>
      <c r="B70" s="42"/>
      <c r="C70" s="43"/>
      <c r="D70" s="43"/>
      <c r="E70" s="46" t="s">
        <v>185</v>
      </c>
      <c r="F70" s="43"/>
      <c r="G70" s="43"/>
      <c r="H70" s="43"/>
      <c r="I70" s="43"/>
      <c r="J70" s="45"/>
    </row>
    <row r="71" ht="115.2">
      <c r="A71" s="35" t="s">
        <v>72</v>
      </c>
      <c r="B71" s="42"/>
      <c r="C71" s="43"/>
      <c r="D71" s="43"/>
      <c r="E71" s="37" t="s">
        <v>186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187</v>
      </c>
      <c r="D72" s="35" t="s">
        <v>66</v>
      </c>
      <c r="E72" s="37" t="s">
        <v>188</v>
      </c>
      <c r="F72" s="38" t="s">
        <v>129</v>
      </c>
      <c r="G72" s="39">
        <v>2374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72">
      <c r="A74" s="35" t="s">
        <v>70</v>
      </c>
      <c r="B74" s="42"/>
      <c r="C74" s="43"/>
      <c r="D74" s="43"/>
      <c r="E74" s="46" t="s">
        <v>189</v>
      </c>
      <c r="F74" s="43"/>
      <c r="G74" s="43"/>
      <c r="H74" s="43"/>
      <c r="I74" s="43"/>
      <c r="J74" s="45"/>
    </row>
    <row r="75" ht="187.2">
      <c r="A75" s="35" t="s">
        <v>72</v>
      </c>
      <c r="B75" s="42"/>
      <c r="C75" s="43"/>
      <c r="D75" s="43"/>
      <c r="E75" s="37" t="s">
        <v>190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191</v>
      </c>
      <c r="D76" s="35" t="s">
        <v>66</v>
      </c>
      <c r="E76" s="37" t="s">
        <v>192</v>
      </c>
      <c r="F76" s="38" t="s">
        <v>129</v>
      </c>
      <c r="G76" s="39">
        <v>2310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>
      <c r="A78" s="35" t="s">
        <v>70</v>
      </c>
      <c r="B78" s="42"/>
      <c r="C78" s="43"/>
      <c r="D78" s="43"/>
      <c r="E78" s="46" t="s">
        <v>193</v>
      </c>
      <c r="F78" s="43"/>
      <c r="G78" s="43"/>
      <c r="H78" s="43"/>
      <c r="I78" s="43"/>
      <c r="J78" s="45"/>
    </row>
    <row r="79" ht="187.2">
      <c r="A79" s="35" t="s">
        <v>72</v>
      </c>
      <c r="B79" s="42"/>
      <c r="C79" s="43"/>
      <c r="D79" s="43"/>
      <c r="E79" s="37" t="s">
        <v>194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195</v>
      </c>
      <c r="D80" s="35" t="s">
        <v>66</v>
      </c>
      <c r="E80" s="37" t="s">
        <v>196</v>
      </c>
      <c r="F80" s="38" t="s">
        <v>197</v>
      </c>
      <c r="G80" s="39">
        <v>90.900000000000006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57.6">
      <c r="A82" s="35" t="s">
        <v>70</v>
      </c>
      <c r="B82" s="42"/>
      <c r="C82" s="43"/>
      <c r="D82" s="43"/>
      <c r="E82" s="46" t="s">
        <v>198</v>
      </c>
      <c r="F82" s="43"/>
      <c r="G82" s="43"/>
      <c r="H82" s="43"/>
      <c r="I82" s="43"/>
      <c r="J82" s="45"/>
    </row>
    <row r="83" ht="72">
      <c r="A83" s="35" t="s">
        <v>72</v>
      </c>
      <c r="B83" s="42"/>
      <c r="C83" s="43"/>
      <c r="D83" s="43"/>
      <c r="E83" s="37" t="s">
        <v>199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64</v>
      </c>
      <c r="B85" s="35">
        <v>19</v>
      </c>
      <c r="C85" s="36" t="s">
        <v>202</v>
      </c>
      <c r="D85" s="35" t="s">
        <v>66</v>
      </c>
      <c r="E85" s="37" t="s">
        <v>203</v>
      </c>
      <c r="F85" s="38" t="s">
        <v>107</v>
      </c>
      <c r="G85" s="39">
        <v>4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>
      <c r="A87" s="35" t="s">
        <v>70</v>
      </c>
      <c r="B87" s="42"/>
      <c r="C87" s="43"/>
      <c r="D87" s="43"/>
      <c r="E87" s="46" t="s">
        <v>204</v>
      </c>
      <c r="F87" s="43"/>
      <c r="G87" s="43"/>
      <c r="H87" s="43"/>
      <c r="I87" s="43"/>
      <c r="J87" s="45"/>
    </row>
    <row r="88" ht="72">
      <c r="A88" s="35" t="s">
        <v>72</v>
      </c>
      <c r="B88" s="42"/>
      <c r="C88" s="43"/>
      <c r="D88" s="43"/>
      <c r="E88" s="37" t="s">
        <v>205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206</v>
      </c>
      <c r="D89" s="32"/>
      <c r="E89" s="29" t="s">
        <v>207</v>
      </c>
      <c r="F89" s="32"/>
      <c r="G89" s="32"/>
      <c r="H89" s="32"/>
      <c r="I89" s="33">
        <f>SUMIFS(I90:I105,A90:A105,"P")</f>
        <v>0</v>
      </c>
      <c r="J89" s="34"/>
    </row>
    <row r="90">
      <c r="A90" s="35" t="s">
        <v>64</v>
      </c>
      <c r="B90" s="35">
        <v>20</v>
      </c>
      <c r="C90" s="36" t="s">
        <v>208</v>
      </c>
      <c r="D90" s="35" t="s">
        <v>66</v>
      </c>
      <c r="E90" s="37" t="s">
        <v>209</v>
      </c>
      <c r="F90" s="38" t="s">
        <v>107</v>
      </c>
      <c r="G90" s="39">
        <v>13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 ht="28.8">
      <c r="A92" s="35" t="s">
        <v>70</v>
      </c>
      <c r="B92" s="42"/>
      <c r="C92" s="43"/>
      <c r="D92" s="43"/>
      <c r="E92" s="46" t="s">
        <v>210</v>
      </c>
      <c r="F92" s="43"/>
      <c r="G92" s="43"/>
      <c r="H92" s="43"/>
      <c r="I92" s="43"/>
      <c r="J92" s="45"/>
    </row>
    <row r="93" ht="86.4">
      <c r="A93" s="35" t="s">
        <v>72</v>
      </c>
      <c r="B93" s="42"/>
      <c r="C93" s="43"/>
      <c r="D93" s="43"/>
      <c r="E93" s="37" t="s">
        <v>211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212</v>
      </c>
      <c r="D94" s="35" t="s">
        <v>66</v>
      </c>
      <c r="E94" s="37" t="s">
        <v>213</v>
      </c>
      <c r="F94" s="38" t="s">
        <v>107</v>
      </c>
      <c r="G94" s="39">
        <v>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43.2">
      <c r="A96" s="35" t="s">
        <v>70</v>
      </c>
      <c r="B96" s="42"/>
      <c r="C96" s="43"/>
      <c r="D96" s="43"/>
      <c r="E96" s="46" t="s">
        <v>214</v>
      </c>
      <c r="F96" s="43"/>
      <c r="G96" s="43"/>
      <c r="H96" s="43"/>
      <c r="I96" s="43"/>
      <c r="J96" s="45"/>
    </row>
    <row r="97" ht="72">
      <c r="A97" s="35" t="s">
        <v>72</v>
      </c>
      <c r="B97" s="42"/>
      <c r="C97" s="43"/>
      <c r="D97" s="43"/>
      <c r="E97" s="37" t="s">
        <v>215</v>
      </c>
      <c r="F97" s="43"/>
      <c r="G97" s="43"/>
      <c r="H97" s="43"/>
      <c r="I97" s="43"/>
      <c r="J97" s="45"/>
    </row>
    <row r="98" ht="28.8">
      <c r="A98" s="35" t="s">
        <v>64</v>
      </c>
      <c r="B98" s="35">
        <v>22</v>
      </c>
      <c r="C98" s="36" t="s">
        <v>216</v>
      </c>
      <c r="D98" s="35" t="s">
        <v>66</v>
      </c>
      <c r="E98" s="37" t="s">
        <v>217</v>
      </c>
      <c r="F98" s="38" t="s">
        <v>129</v>
      </c>
      <c r="G98" s="39">
        <v>75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 ht="28.8">
      <c r="A100" s="35" t="s">
        <v>70</v>
      </c>
      <c r="B100" s="42"/>
      <c r="C100" s="43"/>
      <c r="D100" s="43"/>
      <c r="E100" s="46" t="s">
        <v>218</v>
      </c>
      <c r="F100" s="43"/>
      <c r="G100" s="43"/>
      <c r="H100" s="43"/>
      <c r="I100" s="43"/>
      <c r="J100" s="45"/>
    </row>
    <row r="101" ht="100.8">
      <c r="A101" s="35" t="s">
        <v>72</v>
      </c>
      <c r="B101" s="42"/>
      <c r="C101" s="43"/>
      <c r="D101" s="43"/>
      <c r="E101" s="37" t="s">
        <v>219</v>
      </c>
      <c r="F101" s="43"/>
      <c r="G101" s="43"/>
      <c r="H101" s="43"/>
      <c r="I101" s="43"/>
      <c r="J101" s="45"/>
    </row>
    <row r="102">
      <c r="A102" s="35" t="s">
        <v>64</v>
      </c>
      <c r="B102" s="35">
        <v>23</v>
      </c>
      <c r="C102" s="36" t="s">
        <v>220</v>
      </c>
      <c r="D102" s="35" t="s">
        <v>66</v>
      </c>
      <c r="E102" s="37" t="s">
        <v>221</v>
      </c>
      <c r="F102" s="38" t="s">
        <v>197</v>
      </c>
      <c r="G102" s="39">
        <v>90.900000000000006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69</v>
      </c>
      <c r="B103" s="42"/>
      <c r="C103" s="43"/>
      <c r="D103" s="43"/>
      <c r="E103" s="44" t="s">
        <v>66</v>
      </c>
      <c r="F103" s="43"/>
      <c r="G103" s="43"/>
      <c r="H103" s="43"/>
      <c r="I103" s="43"/>
      <c r="J103" s="45"/>
    </row>
    <row r="104" ht="57.6">
      <c r="A104" s="35" t="s">
        <v>70</v>
      </c>
      <c r="B104" s="42"/>
      <c r="C104" s="43"/>
      <c r="D104" s="43"/>
      <c r="E104" s="46" t="s">
        <v>222</v>
      </c>
      <c r="F104" s="43"/>
      <c r="G104" s="43"/>
      <c r="H104" s="43"/>
      <c r="I104" s="43"/>
      <c r="J104" s="45"/>
    </row>
    <row r="105" ht="72">
      <c r="A105" s="35" t="s">
        <v>72</v>
      </c>
      <c r="B105" s="47"/>
      <c r="C105" s="48"/>
      <c r="D105" s="48"/>
      <c r="E105" s="37" t="s">
        <v>223</v>
      </c>
      <c r="F105" s="48"/>
      <c r="G105" s="48"/>
      <c r="H105" s="48"/>
      <c r="I105" s="48"/>
      <c r="J10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15</v>
      </c>
      <c r="I3" s="23">
        <f>SUMIFS(I8:I100,A8:A100,"SD")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192.95500000000001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224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118</v>
      </c>
      <c r="G13" s="39">
        <v>898.45500000000004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225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738.29999999999995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 ht="28.8">
      <c r="A20" s="35" t="s">
        <v>70</v>
      </c>
      <c r="B20" s="42"/>
      <c r="C20" s="43"/>
      <c r="D20" s="43"/>
      <c r="E20" s="46" t="s">
        <v>226</v>
      </c>
      <c r="F20" s="43"/>
      <c r="G20" s="43"/>
      <c r="H20" s="43"/>
      <c r="I20" s="43"/>
      <c r="J20" s="45"/>
    </row>
    <row r="21" ht="57.6">
      <c r="A21" s="35" t="s">
        <v>72</v>
      </c>
      <c r="B21" s="42"/>
      <c r="C21" s="43"/>
      <c r="D21" s="43"/>
      <c r="E21" s="37" t="s">
        <v>131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275.64999999999998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227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4686.0500000000002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228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197</v>
      </c>
      <c r="G30" s="39">
        <v>1411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229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74.5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230</v>
      </c>
      <c r="F36" s="43"/>
      <c r="G36" s="43"/>
      <c r="H36" s="43"/>
      <c r="I36" s="43"/>
      <c r="J36" s="45"/>
    </row>
    <row r="37" ht="316.8">
      <c r="A37" s="35" t="s">
        <v>72</v>
      </c>
      <c r="B37" s="42"/>
      <c r="C37" s="43"/>
      <c r="D37" s="43"/>
      <c r="E37" s="37" t="s">
        <v>150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 t="s">
        <v>66</v>
      </c>
      <c r="E38" s="37" t="s">
        <v>152</v>
      </c>
      <c r="F38" s="38" t="s">
        <v>129</v>
      </c>
      <c r="G38" s="39">
        <v>655.60000000000002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231</v>
      </c>
      <c r="F40" s="43"/>
      <c r="G40" s="43"/>
      <c r="H40" s="43"/>
      <c r="I40" s="43"/>
      <c r="J40" s="45"/>
    </row>
    <row r="41" ht="72">
      <c r="A41" s="35" t="s">
        <v>72</v>
      </c>
      <c r="B41" s="42"/>
      <c r="C41" s="43"/>
      <c r="D41" s="43"/>
      <c r="E41" s="37" t="s">
        <v>155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1476.5999999999999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28.8">
      <c r="A44" s="35" t="s">
        <v>70</v>
      </c>
      <c r="B44" s="42"/>
      <c r="C44" s="43"/>
      <c r="D44" s="43"/>
      <c r="E44" s="46" t="s">
        <v>232</v>
      </c>
      <c r="F44" s="43"/>
      <c r="G44" s="43"/>
      <c r="H44" s="43"/>
      <c r="I44" s="43"/>
      <c r="J44" s="45"/>
    </row>
    <row r="45" ht="72">
      <c r="A45" s="35" t="s">
        <v>72</v>
      </c>
      <c r="B45" s="42"/>
      <c r="C45" s="43"/>
      <c r="D45" s="43"/>
      <c r="E45" s="37" t="s">
        <v>159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1476.5999999999999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232</v>
      </c>
      <c r="F48" s="43"/>
      <c r="G48" s="43"/>
      <c r="H48" s="43"/>
      <c r="I48" s="43"/>
      <c r="J48" s="45"/>
    </row>
    <row r="49" ht="72">
      <c r="A49" s="35" t="s">
        <v>72</v>
      </c>
      <c r="B49" s="42"/>
      <c r="C49" s="43"/>
      <c r="D49" s="43"/>
      <c r="E49" s="37" t="s">
        <v>162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165</v>
      </c>
      <c r="D51" s="35" t="s">
        <v>66</v>
      </c>
      <c r="E51" s="37" t="s">
        <v>166</v>
      </c>
      <c r="F51" s="38" t="s">
        <v>129</v>
      </c>
      <c r="G51" s="39">
        <v>655.60000000000002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231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169</v>
      </c>
      <c r="D55" s="32"/>
      <c r="E55" s="29" t="s">
        <v>170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64</v>
      </c>
      <c r="B56" s="35">
        <v>12</v>
      </c>
      <c r="C56" s="36" t="s">
        <v>171</v>
      </c>
      <c r="D56" s="35" t="s">
        <v>66</v>
      </c>
      <c r="E56" s="37" t="s">
        <v>172</v>
      </c>
      <c r="F56" s="38" t="s">
        <v>118</v>
      </c>
      <c r="G56" s="39">
        <v>290.55000000000001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44" t="s">
        <v>66</v>
      </c>
      <c r="F57" s="43"/>
      <c r="G57" s="43"/>
      <c r="H57" s="43"/>
      <c r="I57" s="43"/>
      <c r="J57" s="45"/>
    </row>
    <row r="58">
      <c r="A58" s="35" t="s">
        <v>70</v>
      </c>
      <c r="B58" s="42"/>
      <c r="C58" s="43"/>
      <c r="D58" s="43"/>
      <c r="E58" s="46" t="s">
        <v>233</v>
      </c>
      <c r="F58" s="43"/>
      <c r="G58" s="43"/>
      <c r="H58" s="43"/>
      <c r="I58" s="43"/>
      <c r="J58" s="45"/>
    </row>
    <row r="59" ht="86.4">
      <c r="A59" s="35" t="s">
        <v>72</v>
      </c>
      <c r="B59" s="42"/>
      <c r="C59" s="43"/>
      <c r="D59" s="43"/>
      <c r="E59" s="37" t="s">
        <v>174</v>
      </c>
      <c r="F59" s="43"/>
      <c r="G59" s="43"/>
      <c r="H59" s="43"/>
      <c r="I59" s="43"/>
      <c r="J59" s="45"/>
    </row>
    <row r="60">
      <c r="A60" s="35" t="s">
        <v>64</v>
      </c>
      <c r="B60" s="35">
        <v>13</v>
      </c>
      <c r="C60" s="36" t="s">
        <v>175</v>
      </c>
      <c r="D60" s="35" t="s">
        <v>66</v>
      </c>
      <c r="E60" s="37" t="s">
        <v>176</v>
      </c>
      <c r="F60" s="38" t="s">
        <v>118</v>
      </c>
      <c r="G60" s="39">
        <v>915.96000000000004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69</v>
      </c>
      <c r="B61" s="42"/>
      <c r="C61" s="43"/>
      <c r="D61" s="43"/>
      <c r="E61" s="44" t="s">
        <v>66</v>
      </c>
      <c r="F61" s="43"/>
      <c r="G61" s="43"/>
      <c r="H61" s="43"/>
      <c r="I61" s="43"/>
      <c r="J61" s="45"/>
    </row>
    <row r="62" ht="28.8">
      <c r="A62" s="35" t="s">
        <v>70</v>
      </c>
      <c r="B62" s="42"/>
      <c r="C62" s="43"/>
      <c r="D62" s="43"/>
      <c r="E62" s="46" t="s">
        <v>234</v>
      </c>
      <c r="F62" s="43"/>
      <c r="G62" s="43"/>
      <c r="H62" s="43"/>
      <c r="I62" s="43"/>
      <c r="J62" s="45"/>
    </row>
    <row r="63" ht="115.2">
      <c r="A63" s="35" t="s">
        <v>72</v>
      </c>
      <c r="B63" s="42"/>
      <c r="C63" s="43"/>
      <c r="D63" s="43"/>
      <c r="E63" s="37" t="s">
        <v>178</v>
      </c>
      <c r="F63" s="43"/>
      <c r="G63" s="43"/>
      <c r="H63" s="43"/>
      <c r="I63" s="43"/>
      <c r="J63" s="45"/>
    </row>
    <row r="64">
      <c r="A64" s="35" t="s">
        <v>64</v>
      </c>
      <c r="B64" s="35">
        <v>14</v>
      </c>
      <c r="C64" s="36" t="s">
        <v>179</v>
      </c>
      <c r="D64" s="35" t="s">
        <v>66</v>
      </c>
      <c r="E64" s="37" t="s">
        <v>180</v>
      </c>
      <c r="F64" s="38" t="s">
        <v>129</v>
      </c>
      <c r="G64" s="39">
        <v>1476.5999999999999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69</v>
      </c>
      <c r="B65" s="42"/>
      <c r="C65" s="43"/>
      <c r="D65" s="43"/>
      <c r="E65" s="44" t="s">
        <v>66</v>
      </c>
      <c r="F65" s="43"/>
      <c r="G65" s="43"/>
      <c r="H65" s="43"/>
      <c r="I65" s="43"/>
      <c r="J65" s="45"/>
    </row>
    <row r="66" ht="28.8">
      <c r="A66" s="35" t="s">
        <v>70</v>
      </c>
      <c r="B66" s="42"/>
      <c r="C66" s="43"/>
      <c r="D66" s="43"/>
      <c r="E66" s="46" t="s">
        <v>235</v>
      </c>
      <c r="F66" s="43"/>
      <c r="G66" s="43"/>
      <c r="H66" s="43"/>
      <c r="I66" s="43"/>
      <c r="J66" s="45"/>
    </row>
    <row r="67" ht="115.2">
      <c r="A67" s="35" t="s">
        <v>72</v>
      </c>
      <c r="B67" s="42"/>
      <c r="C67" s="43"/>
      <c r="D67" s="43"/>
      <c r="E67" s="37" t="s">
        <v>182</v>
      </c>
      <c r="F67" s="43"/>
      <c r="G67" s="43"/>
      <c r="H67" s="43"/>
      <c r="I67" s="43"/>
      <c r="J67" s="45"/>
    </row>
    <row r="68">
      <c r="A68" s="35" t="s">
        <v>64</v>
      </c>
      <c r="B68" s="35">
        <v>15</v>
      </c>
      <c r="C68" s="36" t="s">
        <v>183</v>
      </c>
      <c r="D68" s="35" t="s">
        <v>66</v>
      </c>
      <c r="E68" s="37" t="s">
        <v>184</v>
      </c>
      <c r="F68" s="38" t="s">
        <v>129</v>
      </c>
      <c r="G68" s="39">
        <v>4490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 ht="43.2">
      <c r="A70" s="35" t="s">
        <v>70</v>
      </c>
      <c r="B70" s="42"/>
      <c r="C70" s="43"/>
      <c r="D70" s="43"/>
      <c r="E70" s="46" t="s">
        <v>236</v>
      </c>
      <c r="F70" s="43"/>
      <c r="G70" s="43"/>
      <c r="H70" s="43"/>
      <c r="I70" s="43"/>
      <c r="J70" s="45"/>
    </row>
    <row r="71" ht="115.2">
      <c r="A71" s="35" t="s">
        <v>72</v>
      </c>
      <c r="B71" s="42"/>
      <c r="C71" s="43"/>
      <c r="D71" s="43"/>
      <c r="E71" s="37" t="s">
        <v>186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187</v>
      </c>
      <c r="D72" s="35" t="s">
        <v>66</v>
      </c>
      <c r="E72" s="37" t="s">
        <v>188</v>
      </c>
      <c r="F72" s="38" t="s">
        <v>129</v>
      </c>
      <c r="G72" s="39">
        <v>4490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43.2">
      <c r="A74" s="35" t="s">
        <v>70</v>
      </c>
      <c r="B74" s="42"/>
      <c r="C74" s="43"/>
      <c r="D74" s="43"/>
      <c r="E74" s="46" t="s">
        <v>237</v>
      </c>
      <c r="F74" s="43"/>
      <c r="G74" s="43"/>
      <c r="H74" s="43"/>
      <c r="I74" s="43"/>
      <c r="J74" s="45"/>
    </row>
    <row r="75" ht="187.2">
      <c r="A75" s="35" t="s">
        <v>72</v>
      </c>
      <c r="B75" s="42"/>
      <c r="C75" s="43"/>
      <c r="D75" s="43"/>
      <c r="E75" s="37" t="s">
        <v>190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191</v>
      </c>
      <c r="D76" s="35" t="s">
        <v>66</v>
      </c>
      <c r="E76" s="37" t="s">
        <v>192</v>
      </c>
      <c r="F76" s="38" t="s">
        <v>129</v>
      </c>
      <c r="G76" s="39">
        <v>4579.8000000000002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 ht="28.8">
      <c r="A78" s="35" t="s">
        <v>70</v>
      </c>
      <c r="B78" s="42"/>
      <c r="C78" s="43"/>
      <c r="D78" s="43"/>
      <c r="E78" s="46" t="s">
        <v>238</v>
      </c>
      <c r="F78" s="43"/>
      <c r="G78" s="43"/>
      <c r="H78" s="43"/>
      <c r="I78" s="43"/>
      <c r="J78" s="45"/>
    </row>
    <row r="79" ht="187.2">
      <c r="A79" s="35" t="s">
        <v>72</v>
      </c>
      <c r="B79" s="42"/>
      <c r="C79" s="43"/>
      <c r="D79" s="43"/>
      <c r="E79" s="37" t="s">
        <v>194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195</v>
      </c>
      <c r="D80" s="35" t="s">
        <v>66</v>
      </c>
      <c r="E80" s="37" t="s">
        <v>196</v>
      </c>
      <c r="F80" s="38" t="s">
        <v>197</v>
      </c>
      <c r="G80" s="39">
        <v>43.299999999999997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28.8">
      <c r="A82" s="35" t="s">
        <v>70</v>
      </c>
      <c r="B82" s="42"/>
      <c r="C82" s="43"/>
      <c r="D82" s="43"/>
      <c r="E82" s="46" t="s">
        <v>239</v>
      </c>
      <c r="F82" s="43"/>
      <c r="G82" s="43"/>
      <c r="H82" s="43"/>
      <c r="I82" s="43"/>
      <c r="J82" s="45"/>
    </row>
    <row r="83" ht="72">
      <c r="A83" s="35" t="s">
        <v>72</v>
      </c>
      <c r="B83" s="42"/>
      <c r="C83" s="43"/>
      <c r="D83" s="43"/>
      <c r="E83" s="37" t="s">
        <v>199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206</v>
      </c>
      <c r="D84" s="32"/>
      <c r="E84" s="29" t="s">
        <v>207</v>
      </c>
      <c r="F84" s="32"/>
      <c r="G84" s="32"/>
      <c r="H84" s="32"/>
      <c r="I84" s="33">
        <f>SUMIFS(I85:I100,A85:A100,"P")</f>
        <v>0</v>
      </c>
      <c r="J84" s="34"/>
    </row>
    <row r="85">
      <c r="A85" s="35" t="s">
        <v>64</v>
      </c>
      <c r="B85" s="35">
        <v>19</v>
      </c>
      <c r="C85" s="36" t="s">
        <v>208</v>
      </c>
      <c r="D85" s="35" t="s">
        <v>66</v>
      </c>
      <c r="E85" s="37" t="s">
        <v>209</v>
      </c>
      <c r="F85" s="38" t="s">
        <v>107</v>
      </c>
      <c r="G85" s="39">
        <v>29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28.8">
      <c r="A87" s="35" t="s">
        <v>70</v>
      </c>
      <c r="B87" s="42"/>
      <c r="C87" s="43"/>
      <c r="D87" s="43"/>
      <c r="E87" s="46" t="s">
        <v>240</v>
      </c>
      <c r="F87" s="43"/>
      <c r="G87" s="43"/>
      <c r="H87" s="43"/>
      <c r="I87" s="43"/>
      <c r="J87" s="45"/>
    </row>
    <row r="88" ht="86.4">
      <c r="A88" s="35" t="s">
        <v>72</v>
      </c>
      <c r="B88" s="42"/>
      <c r="C88" s="43"/>
      <c r="D88" s="43"/>
      <c r="E88" s="37" t="s">
        <v>211</v>
      </c>
      <c r="F88" s="43"/>
      <c r="G88" s="43"/>
      <c r="H88" s="43"/>
      <c r="I88" s="43"/>
      <c r="J88" s="45"/>
    </row>
    <row r="89">
      <c r="A89" s="35" t="s">
        <v>64</v>
      </c>
      <c r="B89" s="35">
        <v>20</v>
      </c>
      <c r="C89" s="36" t="s">
        <v>212</v>
      </c>
      <c r="D89" s="35" t="s">
        <v>66</v>
      </c>
      <c r="E89" s="37" t="s">
        <v>213</v>
      </c>
      <c r="F89" s="38" t="s">
        <v>107</v>
      </c>
      <c r="G89" s="39">
        <v>10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69</v>
      </c>
      <c r="B90" s="42"/>
      <c r="C90" s="43"/>
      <c r="D90" s="43"/>
      <c r="E90" s="44" t="s">
        <v>66</v>
      </c>
      <c r="F90" s="43"/>
      <c r="G90" s="43"/>
      <c r="H90" s="43"/>
      <c r="I90" s="43"/>
      <c r="J90" s="45"/>
    </row>
    <row r="91" ht="43.2">
      <c r="A91" s="35" t="s">
        <v>70</v>
      </c>
      <c r="B91" s="42"/>
      <c r="C91" s="43"/>
      <c r="D91" s="43"/>
      <c r="E91" s="46" t="s">
        <v>241</v>
      </c>
      <c r="F91" s="43"/>
      <c r="G91" s="43"/>
      <c r="H91" s="43"/>
      <c r="I91" s="43"/>
      <c r="J91" s="45"/>
    </row>
    <row r="92" ht="72">
      <c r="A92" s="35" t="s">
        <v>72</v>
      </c>
      <c r="B92" s="42"/>
      <c r="C92" s="43"/>
      <c r="D92" s="43"/>
      <c r="E92" s="37" t="s">
        <v>215</v>
      </c>
      <c r="F92" s="43"/>
      <c r="G92" s="43"/>
      <c r="H92" s="43"/>
      <c r="I92" s="43"/>
      <c r="J92" s="45"/>
    </row>
    <row r="93" ht="28.8">
      <c r="A93" s="35" t="s">
        <v>64</v>
      </c>
      <c r="B93" s="35">
        <v>21</v>
      </c>
      <c r="C93" s="36" t="s">
        <v>216</v>
      </c>
      <c r="D93" s="35" t="s">
        <v>66</v>
      </c>
      <c r="E93" s="37" t="s">
        <v>217</v>
      </c>
      <c r="F93" s="38" t="s">
        <v>129</v>
      </c>
      <c r="G93" s="39">
        <v>186.25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69</v>
      </c>
      <c r="B94" s="42"/>
      <c r="C94" s="43"/>
      <c r="D94" s="43"/>
      <c r="E94" s="44" t="s">
        <v>66</v>
      </c>
      <c r="F94" s="43"/>
      <c r="G94" s="43"/>
      <c r="H94" s="43"/>
      <c r="I94" s="43"/>
      <c r="J94" s="45"/>
    </row>
    <row r="95" ht="28.8">
      <c r="A95" s="35" t="s">
        <v>70</v>
      </c>
      <c r="B95" s="42"/>
      <c r="C95" s="43"/>
      <c r="D95" s="43"/>
      <c r="E95" s="46" t="s">
        <v>242</v>
      </c>
      <c r="F95" s="43"/>
      <c r="G95" s="43"/>
      <c r="H95" s="43"/>
      <c r="I95" s="43"/>
      <c r="J95" s="45"/>
    </row>
    <row r="96" ht="100.8">
      <c r="A96" s="35" t="s">
        <v>72</v>
      </c>
      <c r="B96" s="42"/>
      <c r="C96" s="43"/>
      <c r="D96" s="43"/>
      <c r="E96" s="37" t="s">
        <v>219</v>
      </c>
      <c r="F96" s="43"/>
      <c r="G96" s="43"/>
      <c r="H96" s="43"/>
      <c r="I96" s="43"/>
      <c r="J96" s="45"/>
    </row>
    <row r="97">
      <c r="A97" s="35" t="s">
        <v>64</v>
      </c>
      <c r="B97" s="35">
        <v>22</v>
      </c>
      <c r="C97" s="36" t="s">
        <v>220</v>
      </c>
      <c r="D97" s="35" t="s">
        <v>66</v>
      </c>
      <c r="E97" s="37" t="s">
        <v>221</v>
      </c>
      <c r="F97" s="38" t="s">
        <v>197</v>
      </c>
      <c r="G97" s="39">
        <v>43.299999999999997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69</v>
      </c>
      <c r="B98" s="42"/>
      <c r="C98" s="43"/>
      <c r="D98" s="43"/>
      <c r="E98" s="44" t="s">
        <v>66</v>
      </c>
      <c r="F98" s="43"/>
      <c r="G98" s="43"/>
      <c r="H98" s="43"/>
      <c r="I98" s="43"/>
      <c r="J98" s="45"/>
    </row>
    <row r="99">
      <c r="A99" s="35" t="s">
        <v>70</v>
      </c>
      <c r="B99" s="42"/>
      <c r="C99" s="43"/>
      <c r="D99" s="43"/>
      <c r="E99" s="46" t="s">
        <v>243</v>
      </c>
      <c r="F99" s="43"/>
      <c r="G99" s="43"/>
      <c r="H99" s="43"/>
      <c r="I99" s="43"/>
      <c r="J99" s="45"/>
    </row>
    <row r="100" ht="72">
      <c r="A100" s="35" t="s">
        <v>72</v>
      </c>
      <c r="B100" s="47"/>
      <c r="C100" s="48"/>
      <c r="D100" s="48"/>
      <c r="E100" s="37" t="s">
        <v>223</v>
      </c>
      <c r="F100" s="48"/>
      <c r="G100" s="48"/>
      <c r="H100" s="48"/>
      <c r="I100" s="48"/>
      <c r="J1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17</v>
      </c>
      <c r="I3" s="23">
        <f>SUMIFS(I8:I108,A8:A108,"SD")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516.70500000000004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244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245</v>
      </c>
      <c r="G13" s="39">
        <v>516.70500000000004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28.8">
      <c r="A15" s="35" t="s">
        <v>70</v>
      </c>
      <c r="B15" s="42"/>
      <c r="C15" s="43"/>
      <c r="D15" s="43"/>
      <c r="E15" s="46" t="s">
        <v>246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1306.7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>
      <c r="A20" s="35" t="s">
        <v>70</v>
      </c>
      <c r="B20" s="42"/>
      <c r="C20" s="43"/>
      <c r="D20" s="43"/>
      <c r="E20" s="46" t="s">
        <v>247</v>
      </c>
      <c r="F20" s="43"/>
      <c r="G20" s="43"/>
      <c r="H20" s="43"/>
      <c r="I20" s="43"/>
      <c r="J20" s="45"/>
    </row>
    <row r="21" ht="57.6">
      <c r="A21" s="35" t="s">
        <v>72</v>
      </c>
      <c r="B21" s="42"/>
      <c r="C21" s="43"/>
      <c r="D21" s="43"/>
      <c r="E21" s="37" t="s">
        <v>131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738.14999999999998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248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12548.549999999999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249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144</v>
      </c>
      <c r="G30" s="39">
        <v>2559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>
      <c r="A32" s="35" t="s">
        <v>70</v>
      </c>
      <c r="B32" s="42"/>
      <c r="C32" s="43"/>
      <c r="D32" s="43"/>
      <c r="E32" s="46" t="s">
        <v>250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266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>
      <c r="A36" s="35" t="s">
        <v>70</v>
      </c>
      <c r="B36" s="42"/>
      <c r="C36" s="43"/>
      <c r="D36" s="43"/>
      <c r="E36" s="46" t="s">
        <v>251</v>
      </c>
      <c r="F36" s="43"/>
      <c r="G36" s="43"/>
      <c r="H36" s="43"/>
      <c r="I36" s="43"/>
      <c r="J36" s="45"/>
    </row>
    <row r="37" ht="316.8">
      <c r="A37" s="35" t="s">
        <v>72</v>
      </c>
      <c r="B37" s="42"/>
      <c r="C37" s="43"/>
      <c r="D37" s="43"/>
      <c r="E37" s="37" t="s">
        <v>150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 t="s">
        <v>66</v>
      </c>
      <c r="E38" s="37" t="s">
        <v>152</v>
      </c>
      <c r="F38" s="38" t="s">
        <v>129</v>
      </c>
      <c r="G38" s="39">
        <v>1596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252</v>
      </c>
      <c r="F40" s="43"/>
      <c r="G40" s="43"/>
      <c r="H40" s="43"/>
      <c r="I40" s="43"/>
      <c r="J40" s="45"/>
    </row>
    <row r="41" ht="72">
      <c r="A41" s="35" t="s">
        <v>72</v>
      </c>
      <c r="B41" s="42"/>
      <c r="C41" s="43"/>
      <c r="D41" s="43"/>
      <c r="E41" s="37" t="s">
        <v>155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2613.4000000000001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>
      <c r="A44" s="35" t="s">
        <v>70</v>
      </c>
      <c r="B44" s="42"/>
      <c r="C44" s="43"/>
      <c r="D44" s="43"/>
      <c r="E44" s="46" t="s">
        <v>253</v>
      </c>
      <c r="F44" s="43"/>
      <c r="G44" s="43"/>
      <c r="H44" s="43"/>
      <c r="I44" s="43"/>
      <c r="J44" s="45"/>
    </row>
    <row r="45" ht="72">
      <c r="A45" s="35" t="s">
        <v>72</v>
      </c>
      <c r="B45" s="42"/>
      <c r="C45" s="43"/>
      <c r="D45" s="43"/>
      <c r="E45" s="37" t="s">
        <v>159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2613.4000000000001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>
      <c r="A48" s="35" t="s">
        <v>70</v>
      </c>
      <c r="B48" s="42"/>
      <c r="C48" s="43"/>
      <c r="D48" s="43"/>
      <c r="E48" s="46" t="s">
        <v>253</v>
      </c>
      <c r="F48" s="43"/>
      <c r="G48" s="43"/>
      <c r="H48" s="43"/>
      <c r="I48" s="43"/>
      <c r="J48" s="45"/>
    </row>
    <row r="49" ht="72">
      <c r="A49" s="35" t="s">
        <v>72</v>
      </c>
      <c r="B49" s="42"/>
      <c r="C49" s="43"/>
      <c r="D49" s="43"/>
      <c r="E49" s="37" t="s">
        <v>162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165</v>
      </c>
      <c r="D51" s="35" t="s">
        <v>66</v>
      </c>
      <c r="E51" s="37" t="s">
        <v>166</v>
      </c>
      <c r="F51" s="38" t="s">
        <v>129</v>
      </c>
      <c r="G51" s="39">
        <v>1755.5999999999999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254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169</v>
      </c>
      <c r="D55" s="32"/>
      <c r="E55" s="29" t="s">
        <v>170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64</v>
      </c>
      <c r="B56" s="35">
        <v>12</v>
      </c>
      <c r="C56" s="36" t="s">
        <v>171</v>
      </c>
      <c r="D56" s="35" t="s">
        <v>66</v>
      </c>
      <c r="E56" s="37" t="s">
        <v>172</v>
      </c>
      <c r="F56" s="38" t="s">
        <v>118</v>
      </c>
      <c r="G56" s="39">
        <v>738.14999999999998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44" t="s">
        <v>66</v>
      </c>
      <c r="F57" s="43"/>
      <c r="G57" s="43"/>
      <c r="H57" s="43"/>
      <c r="I57" s="43"/>
      <c r="J57" s="45"/>
    </row>
    <row r="58">
      <c r="A58" s="35" t="s">
        <v>70</v>
      </c>
      <c r="B58" s="42"/>
      <c r="C58" s="43"/>
      <c r="D58" s="43"/>
      <c r="E58" s="46" t="s">
        <v>248</v>
      </c>
      <c r="F58" s="43"/>
      <c r="G58" s="43"/>
      <c r="H58" s="43"/>
      <c r="I58" s="43"/>
      <c r="J58" s="45"/>
    </row>
    <row r="59" ht="86.4">
      <c r="A59" s="35" t="s">
        <v>72</v>
      </c>
      <c r="B59" s="42"/>
      <c r="C59" s="43"/>
      <c r="D59" s="43"/>
      <c r="E59" s="37" t="s">
        <v>174</v>
      </c>
      <c r="F59" s="43"/>
      <c r="G59" s="43"/>
      <c r="H59" s="43"/>
      <c r="I59" s="43"/>
      <c r="J59" s="45"/>
    </row>
    <row r="60">
      <c r="A60" s="35" t="s">
        <v>64</v>
      </c>
      <c r="B60" s="35">
        <v>13</v>
      </c>
      <c r="C60" s="36" t="s">
        <v>175</v>
      </c>
      <c r="D60" s="35" t="s">
        <v>66</v>
      </c>
      <c r="E60" s="37" t="s">
        <v>176</v>
      </c>
      <c r="F60" s="38" t="s">
        <v>118</v>
      </c>
      <c r="G60" s="39">
        <v>1617.3119999999999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69</v>
      </c>
      <c r="B61" s="42"/>
      <c r="C61" s="43"/>
      <c r="D61" s="43"/>
      <c r="E61" s="44" t="s">
        <v>66</v>
      </c>
      <c r="F61" s="43"/>
      <c r="G61" s="43"/>
      <c r="H61" s="43"/>
      <c r="I61" s="43"/>
      <c r="J61" s="45"/>
    </row>
    <row r="62" ht="28.8">
      <c r="A62" s="35" t="s">
        <v>70</v>
      </c>
      <c r="B62" s="42"/>
      <c r="C62" s="43"/>
      <c r="D62" s="43"/>
      <c r="E62" s="46" t="s">
        <v>255</v>
      </c>
      <c r="F62" s="43"/>
      <c r="G62" s="43"/>
      <c r="H62" s="43"/>
      <c r="I62" s="43"/>
      <c r="J62" s="45"/>
    </row>
    <row r="63" ht="115.2">
      <c r="A63" s="35" t="s">
        <v>72</v>
      </c>
      <c r="B63" s="42"/>
      <c r="C63" s="43"/>
      <c r="D63" s="43"/>
      <c r="E63" s="37" t="s">
        <v>178</v>
      </c>
      <c r="F63" s="43"/>
      <c r="G63" s="43"/>
      <c r="H63" s="43"/>
      <c r="I63" s="43"/>
      <c r="J63" s="45"/>
    </row>
    <row r="64">
      <c r="A64" s="35" t="s">
        <v>64</v>
      </c>
      <c r="B64" s="35">
        <v>14</v>
      </c>
      <c r="C64" s="36" t="s">
        <v>179</v>
      </c>
      <c r="D64" s="35" t="s">
        <v>66</v>
      </c>
      <c r="E64" s="37" t="s">
        <v>180</v>
      </c>
      <c r="F64" s="38" t="s">
        <v>129</v>
      </c>
      <c r="G64" s="39">
        <v>2613.4000000000001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69</v>
      </c>
      <c r="B65" s="42"/>
      <c r="C65" s="43"/>
      <c r="D65" s="43"/>
      <c r="E65" s="44" t="s">
        <v>66</v>
      </c>
      <c r="F65" s="43"/>
      <c r="G65" s="43"/>
      <c r="H65" s="43"/>
      <c r="I65" s="43"/>
      <c r="J65" s="45"/>
    </row>
    <row r="66">
      <c r="A66" s="35" t="s">
        <v>70</v>
      </c>
      <c r="B66" s="42"/>
      <c r="C66" s="43"/>
      <c r="D66" s="43"/>
      <c r="E66" s="46" t="s">
        <v>253</v>
      </c>
      <c r="F66" s="43"/>
      <c r="G66" s="43"/>
      <c r="H66" s="43"/>
      <c r="I66" s="43"/>
      <c r="J66" s="45"/>
    </row>
    <row r="67" ht="115.2">
      <c r="A67" s="35" t="s">
        <v>72</v>
      </c>
      <c r="B67" s="42"/>
      <c r="C67" s="43"/>
      <c r="D67" s="43"/>
      <c r="E67" s="37" t="s">
        <v>182</v>
      </c>
      <c r="F67" s="43"/>
      <c r="G67" s="43"/>
      <c r="H67" s="43"/>
      <c r="I67" s="43"/>
      <c r="J67" s="45"/>
    </row>
    <row r="68">
      <c r="A68" s="35" t="s">
        <v>64</v>
      </c>
      <c r="B68" s="35">
        <v>15</v>
      </c>
      <c r="C68" s="36" t="s">
        <v>183</v>
      </c>
      <c r="D68" s="35" t="s">
        <v>66</v>
      </c>
      <c r="E68" s="37" t="s">
        <v>184</v>
      </c>
      <c r="F68" s="38" t="s">
        <v>129</v>
      </c>
      <c r="G68" s="39">
        <v>7928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>
      <c r="A70" s="35" t="s">
        <v>70</v>
      </c>
      <c r="B70" s="42"/>
      <c r="C70" s="43"/>
      <c r="D70" s="43"/>
      <c r="E70" s="46" t="s">
        <v>256</v>
      </c>
      <c r="F70" s="43"/>
      <c r="G70" s="43"/>
      <c r="H70" s="43"/>
      <c r="I70" s="43"/>
      <c r="J70" s="45"/>
    </row>
    <row r="71" ht="115.2">
      <c r="A71" s="35" t="s">
        <v>72</v>
      </c>
      <c r="B71" s="42"/>
      <c r="C71" s="43"/>
      <c r="D71" s="43"/>
      <c r="E71" s="37" t="s">
        <v>186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187</v>
      </c>
      <c r="D72" s="35" t="s">
        <v>66</v>
      </c>
      <c r="E72" s="37" t="s">
        <v>188</v>
      </c>
      <c r="F72" s="38" t="s">
        <v>129</v>
      </c>
      <c r="G72" s="39">
        <v>7928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>
      <c r="A74" s="35" t="s">
        <v>70</v>
      </c>
      <c r="B74" s="42"/>
      <c r="C74" s="43"/>
      <c r="D74" s="43"/>
      <c r="E74" s="46" t="s">
        <v>256</v>
      </c>
      <c r="F74" s="43"/>
      <c r="G74" s="43"/>
      <c r="H74" s="43"/>
      <c r="I74" s="43"/>
      <c r="J74" s="45"/>
    </row>
    <row r="75" ht="187.2">
      <c r="A75" s="35" t="s">
        <v>72</v>
      </c>
      <c r="B75" s="42"/>
      <c r="C75" s="43"/>
      <c r="D75" s="43"/>
      <c r="E75" s="37" t="s">
        <v>190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191</v>
      </c>
      <c r="D76" s="35" t="s">
        <v>66</v>
      </c>
      <c r="E76" s="37" t="s">
        <v>192</v>
      </c>
      <c r="F76" s="38" t="s">
        <v>129</v>
      </c>
      <c r="G76" s="39">
        <v>8086.5600000000004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>
      <c r="A78" s="35" t="s">
        <v>70</v>
      </c>
      <c r="B78" s="42"/>
      <c r="C78" s="43"/>
      <c r="D78" s="43"/>
      <c r="E78" s="46" t="s">
        <v>257</v>
      </c>
      <c r="F78" s="43"/>
      <c r="G78" s="43"/>
      <c r="H78" s="43"/>
      <c r="I78" s="43"/>
      <c r="J78" s="45"/>
    </row>
    <row r="79" ht="187.2">
      <c r="A79" s="35" t="s">
        <v>72</v>
      </c>
      <c r="B79" s="42"/>
      <c r="C79" s="43"/>
      <c r="D79" s="43"/>
      <c r="E79" s="37" t="s">
        <v>194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195</v>
      </c>
      <c r="D80" s="35" t="s">
        <v>66</v>
      </c>
      <c r="E80" s="37" t="s">
        <v>196</v>
      </c>
      <c r="F80" s="38" t="s">
        <v>197</v>
      </c>
      <c r="G80" s="39">
        <v>18.800000000000001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57.6">
      <c r="A82" s="35" t="s">
        <v>70</v>
      </c>
      <c r="B82" s="42"/>
      <c r="C82" s="43"/>
      <c r="D82" s="43"/>
      <c r="E82" s="46" t="s">
        <v>258</v>
      </c>
      <c r="F82" s="43"/>
      <c r="G82" s="43"/>
      <c r="H82" s="43"/>
      <c r="I82" s="43"/>
      <c r="J82" s="45"/>
    </row>
    <row r="83" ht="72">
      <c r="A83" s="35" t="s">
        <v>72</v>
      </c>
      <c r="B83" s="42"/>
      <c r="C83" s="43"/>
      <c r="D83" s="43"/>
      <c r="E83" s="37" t="s">
        <v>199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206</v>
      </c>
      <c r="D84" s="32"/>
      <c r="E84" s="29" t="s">
        <v>207</v>
      </c>
      <c r="F84" s="32"/>
      <c r="G84" s="32"/>
      <c r="H84" s="32"/>
      <c r="I84" s="33">
        <f>SUMIFS(I85:I108,A85:A108,"P")</f>
        <v>0</v>
      </c>
      <c r="J84" s="34"/>
    </row>
    <row r="85" ht="28.8">
      <c r="A85" s="35" t="s">
        <v>64</v>
      </c>
      <c r="B85" s="35">
        <v>19</v>
      </c>
      <c r="C85" s="36" t="s">
        <v>259</v>
      </c>
      <c r="D85" s="35" t="s">
        <v>66</v>
      </c>
      <c r="E85" s="37" t="s">
        <v>260</v>
      </c>
      <c r="F85" s="38" t="s">
        <v>197</v>
      </c>
      <c r="G85" s="39">
        <v>722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57.6">
      <c r="A87" s="35" t="s">
        <v>70</v>
      </c>
      <c r="B87" s="42"/>
      <c r="C87" s="43"/>
      <c r="D87" s="43"/>
      <c r="E87" s="46" t="s">
        <v>261</v>
      </c>
      <c r="F87" s="43"/>
      <c r="G87" s="43"/>
      <c r="H87" s="43"/>
      <c r="I87" s="43"/>
      <c r="J87" s="45"/>
    </row>
    <row r="88" ht="201.6">
      <c r="A88" s="35" t="s">
        <v>72</v>
      </c>
      <c r="B88" s="42"/>
      <c r="C88" s="43"/>
      <c r="D88" s="43"/>
      <c r="E88" s="37" t="s">
        <v>262</v>
      </c>
      <c r="F88" s="43"/>
      <c r="G88" s="43"/>
      <c r="H88" s="43"/>
      <c r="I88" s="43"/>
      <c r="J88" s="45"/>
    </row>
    <row r="89">
      <c r="A89" s="35" t="s">
        <v>64</v>
      </c>
      <c r="B89" s="35">
        <v>20</v>
      </c>
      <c r="C89" s="36" t="s">
        <v>208</v>
      </c>
      <c r="D89" s="35" t="s">
        <v>66</v>
      </c>
      <c r="E89" s="37" t="s">
        <v>209</v>
      </c>
      <c r="F89" s="38" t="s">
        <v>107</v>
      </c>
      <c r="G89" s="39">
        <v>54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69</v>
      </c>
      <c r="B90" s="42"/>
      <c r="C90" s="43"/>
      <c r="D90" s="43"/>
      <c r="E90" s="44" t="s">
        <v>66</v>
      </c>
      <c r="F90" s="43"/>
      <c r="G90" s="43"/>
      <c r="H90" s="43"/>
      <c r="I90" s="43"/>
      <c r="J90" s="45"/>
    </row>
    <row r="91" ht="28.8">
      <c r="A91" s="35" t="s">
        <v>70</v>
      </c>
      <c r="B91" s="42"/>
      <c r="C91" s="43"/>
      <c r="D91" s="43"/>
      <c r="E91" s="46" t="s">
        <v>263</v>
      </c>
      <c r="F91" s="43"/>
      <c r="G91" s="43"/>
      <c r="H91" s="43"/>
      <c r="I91" s="43"/>
      <c r="J91" s="45"/>
    </row>
    <row r="92" ht="86.4">
      <c r="A92" s="35" t="s">
        <v>72</v>
      </c>
      <c r="B92" s="42"/>
      <c r="C92" s="43"/>
      <c r="D92" s="43"/>
      <c r="E92" s="37" t="s">
        <v>211</v>
      </c>
      <c r="F92" s="43"/>
      <c r="G92" s="43"/>
      <c r="H92" s="43"/>
      <c r="I92" s="43"/>
      <c r="J92" s="45"/>
    </row>
    <row r="93">
      <c r="A93" s="35" t="s">
        <v>64</v>
      </c>
      <c r="B93" s="35">
        <v>21</v>
      </c>
      <c r="C93" s="36" t="s">
        <v>212</v>
      </c>
      <c r="D93" s="35" t="s">
        <v>66</v>
      </c>
      <c r="E93" s="37" t="s">
        <v>213</v>
      </c>
      <c r="F93" s="38" t="s">
        <v>107</v>
      </c>
      <c r="G93" s="39">
        <v>27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69</v>
      </c>
      <c r="B94" s="42"/>
      <c r="C94" s="43"/>
      <c r="D94" s="43"/>
      <c r="E94" s="44" t="s">
        <v>66</v>
      </c>
      <c r="F94" s="43"/>
      <c r="G94" s="43"/>
      <c r="H94" s="43"/>
      <c r="I94" s="43"/>
      <c r="J94" s="45"/>
    </row>
    <row r="95" ht="43.2">
      <c r="A95" s="35" t="s">
        <v>70</v>
      </c>
      <c r="B95" s="42"/>
      <c r="C95" s="43"/>
      <c r="D95" s="43"/>
      <c r="E95" s="46" t="s">
        <v>264</v>
      </c>
      <c r="F95" s="43"/>
      <c r="G95" s="43"/>
      <c r="H95" s="43"/>
      <c r="I95" s="43"/>
      <c r="J95" s="45"/>
    </row>
    <row r="96" ht="72">
      <c r="A96" s="35" t="s">
        <v>72</v>
      </c>
      <c r="B96" s="42"/>
      <c r="C96" s="43"/>
      <c r="D96" s="43"/>
      <c r="E96" s="37" t="s">
        <v>215</v>
      </c>
      <c r="F96" s="43"/>
      <c r="G96" s="43"/>
      <c r="H96" s="43"/>
      <c r="I96" s="43"/>
      <c r="J96" s="45"/>
    </row>
    <row r="97" ht="28.8">
      <c r="A97" s="35" t="s">
        <v>64</v>
      </c>
      <c r="B97" s="35">
        <v>22</v>
      </c>
      <c r="C97" s="36" t="s">
        <v>216</v>
      </c>
      <c r="D97" s="35" t="s">
        <v>66</v>
      </c>
      <c r="E97" s="37" t="s">
        <v>265</v>
      </c>
      <c r="F97" s="38" t="s">
        <v>129</v>
      </c>
      <c r="G97" s="39">
        <v>332.5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69</v>
      </c>
      <c r="B98" s="42"/>
      <c r="C98" s="43"/>
      <c r="D98" s="43"/>
      <c r="E98" s="44" t="s">
        <v>66</v>
      </c>
      <c r="F98" s="43"/>
      <c r="G98" s="43"/>
      <c r="H98" s="43"/>
      <c r="I98" s="43"/>
      <c r="J98" s="45"/>
    </row>
    <row r="99" ht="28.8">
      <c r="A99" s="35" t="s">
        <v>70</v>
      </c>
      <c r="B99" s="42"/>
      <c r="C99" s="43"/>
      <c r="D99" s="43"/>
      <c r="E99" s="46" t="s">
        <v>266</v>
      </c>
      <c r="F99" s="43"/>
      <c r="G99" s="43"/>
      <c r="H99" s="43"/>
      <c r="I99" s="43"/>
      <c r="J99" s="45"/>
    </row>
    <row r="100" ht="100.8">
      <c r="A100" s="35" t="s">
        <v>72</v>
      </c>
      <c r="B100" s="42"/>
      <c r="C100" s="43"/>
      <c r="D100" s="43"/>
      <c r="E100" s="37" t="s">
        <v>219</v>
      </c>
      <c r="F100" s="43"/>
      <c r="G100" s="43"/>
      <c r="H100" s="43"/>
      <c r="I100" s="43"/>
      <c r="J100" s="45"/>
    </row>
    <row r="101">
      <c r="A101" s="35" t="s">
        <v>64</v>
      </c>
      <c r="B101" s="35">
        <v>23</v>
      </c>
      <c r="C101" s="36" t="s">
        <v>220</v>
      </c>
      <c r="D101" s="35" t="s">
        <v>66</v>
      </c>
      <c r="E101" s="37" t="s">
        <v>221</v>
      </c>
      <c r="F101" s="38" t="s">
        <v>197</v>
      </c>
      <c r="G101" s="39">
        <v>18.800000000000001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69</v>
      </c>
      <c r="B102" s="42"/>
      <c r="C102" s="43"/>
      <c r="D102" s="43"/>
      <c r="E102" s="44" t="s">
        <v>66</v>
      </c>
      <c r="F102" s="43"/>
      <c r="G102" s="43"/>
      <c r="H102" s="43"/>
      <c r="I102" s="43"/>
      <c r="J102" s="45"/>
    </row>
    <row r="103" ht="57.6">
      <c r="A103" s="35" t="s">
        <v>70</v>
      </c>
      <c r="B103" s="42"/>
      <c r="C103" s="43"/>
      <c r="D103" s="43"/>
      <c r="E103" s="46" t="s">
        <v>267</v>
      </c>
      <c r="F103" s="43"/>
      <c r="G103" s="43"/>
      <c r="H103" s="43"/>
      <c r="I103" s="43"/>
      <c r="J103" s="45"/>
    </row>
    <row r="104" ht="72">
      <c r="A104" s="35" t="s">
        <v>72</v>
      </c>
      <c r="B104" s="42"/>
      <c r="C104" s="43"/>
      <c r="D104" s="43"/>
      <c r="E104" s="37" t="s">
        <v>223</v>
      </c>
      <c r="F104" s="43"/>
      <c r="G104" s="43"/>
      <c r="H104" s="43"/>
      <c r="I104" s="43"/>
      <c r="J104" s="45"/>
    </row>
    <row r="105">
      <c r="A105" s="35" t="s">
        <v>64</v>
      </c>
      <c r="B105" s="35">
        <v>24</v>
      </c>
      <c r="C105" s="36" t="s">
        <v>268</v>
      </c>
      <c r="D105" s="35" t="s">
        <v>66</v>
      </c>
      <c r="E105" s="37" t="s">
        <v>269</v>
      </c>
      <c r="F105" s="38" t="s">
        <v>197</v>
      </c>
      <c r="G105" s="39">
        <v>12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69</v>
      </c>
      <c r="B106" s="42"/>
      <c r="C106" s="43"/>
      <c r="D106" s="43"/>
      <c r="E106" s="44" t="s">
        <v>66</v>
      </c>
      <c r="F106" s="43"/>
      <c r="G106" s="43"/>
      <c r="H106" s="43"/>
      <c r="I106" s="43"/>
      <c r="J106" s="45"/>
    </row>
    <row r="107">
      <c r="A107" s="35" t="s">
        <v>70</v>
      </c>
      <c r="B107" s="42"/>
      <c r="C107" s="43"/>
      <c r="D107" s="43"/>
      <c r="E107" s="46" t="s">
        <v>270</v>
      </c>
      <c r="F107" s="43"/>
      <c r="G107" s="43"/>
      <c r="H107" s="43"/>
      <c r="I107" s="43"/>
      <c r="J107" s="45"/>
    </row>
    <row r="108" ht="72">
      <c r="A108" s="35" t="s">
        <v>72</v>
      </c>
      <c r="B108" s="47"/>
      <c r="C108" s="48"/>
      <c r="D108" s="48"/>
      <c r="E108" s="37" t="s">
        <v>223</v>
      </c>
      <c r="F108" s="48"/>
      <c r="G108" s="48"/>
      <c r="H108" s="48"/>
      <c r="I108" s="48"/>
      <c r="J10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19</v>
      </c>
      <c r="I3" s="23">
        <f>SUMIFS(I8:I105,A8:A105,"SD")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46.360999999999997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271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118</v>
      </c>
      <c r="G13" s="39">
        <v>333.86099999999999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272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312.89999999999998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>
      <c r="A20" s="35" t="s">
        <v>70</v>
      </c>
      <c r="B20" s="42"/>
      <c r="C20" s="43"/>
      <c r="D20" s="43"/>
      <c r="E20" s="46" t="s">
        <v>273</v>
      </c>
      <c r="F20" s="43"/>
      <c r="G20" s="43"/>
      <c r="H20" s="43"/>
      <c r="I20" s="43"/>
      <c r="J20" s="45"/>
    </row>
    <row r="21">
      <c r="A21" s="35" t="s">
        <v>72</v>
      </c>
      <c r="B21" s="42"/>
      <c r="C21" s="43"/>
      <c r="D21" s="43"/>
      <c r="E21" s="37" t="s">
        <v>274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66.230000000000004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275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1125.9100000000001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276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144</v>
      </c>
      <c r="G30" s="39">
        <v>575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>
      <c r="A32" s="35" t="s">
        <v>70</v>
      </c>
      <c r="B32" s="42"/>
      <c r="C32" s="43"/>
      <c r="D32" s="43"/>
      <c r="E32" s="46" t="s">
        <v>277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12.516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 ht="28.8">
      <c r="A36" s="35" t="s">
        <v>70</v>
      </c>
      <c r="B36" s="42"/>
      <c r="C36" s="43"/>
      <c r="D36" s="43"/>
      <c r="E36" s="46" t="s">
        <v>278</v>
      </c>
      <c r="F36" s="43"/>
      <c r="G36" s="43"/>
      <c r="H36" s="43"/>
      <c r="I36" s="43"/>
      <c r="J36" s="45"/>
    </row>
    <row r="37" ht="288">
      <c r="A37" s="35" t="s">
        <v>72</v>
      </c>
      <c r="B37" s="42"/>
      <c r="C37" s="43"/>
      <c r="D37" s="43"/>
      <c r="E37" s="37" t="s">
        <v>279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 t="s">
        <v>66</v>
      </c>
      <c r="E38" s="37" t="s">
        <v>152</v>
      </c>
      <c r="F38" s="38" t="s">
        <v>129</v>
      </c>
      <c r="G38" s="39">
        <v>750.96000000000004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280</v>
      </c>
      <c r="F40" s="43"/>
      <c r="G40" s="43"/>
      <c r="H40" s="43"/>
      <c r="I40" s="43"/>
      <c r="J40" s="45"/>
    </row>
    <row r="41" ht="28.8">
      <c r="A41" s="35" t="s">
        <v>72</v>
      </c>
      <c r="B41" s="42"/>
      <c r="C41" s="43"/>
      <c r="D41" s="43"/>
      <c r="E41" s="37" t="s">
        <v>281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625.79999999999995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37" t="s">
        <v>282</v>
      </c>
      <c r="F43" s="43"/>
      <c r="G43" s="43"/>
      <c r="H43" s="43"/>
      <c r="I43" s="43"/>
      <c r="J43" s="45"/>
    </row>
    <row r="44">
      <c r="A44" s="35" t="s">
        <v>70</v>
      </c>
      <c r="B44" s="42"/>
      <c r="C44" s="43"/>
      <c r="D44" s="43"/>
      <c r="E44" s="46" t="s">
        <v>283</v>
      </c>
      <c r="F44" s="43"/>
      <c r="G44" s="43"/>
      <c r="H44" s="43"/>
      <c r="I44" s="43"/>
      <c r="J44" s="45"/>
    </row>
    <row r="45" ht="57.6">
      <c r="A45" s="35" t="s">
        <v>72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625.79999999999995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>
      <c r="A48" s="35" t="s">
        <v>70</v>
      </c>
      <c r="B48" s="42"/>
      <c r="C48" s="43"/>
      <c r="D48" s="43"/>
      <c r="E48" s="46" t="s">
        <v>285</v>
      </c>
      <c r="F48" s="43"/>
      <c r="G48" s="43"/>
      <c r="H48" s="43"/>
      <c r="I48" s="43"/>
      <c r="J48" s="45"/>
    </row>
    <row r="49" ht="28.8">
      <c r="A49" s="35" t="s">
        <v>72</v>
      </c>
      <c r="B49" s="42"/>
      <c r="C49" s="43"/>
      <c r="D49" s="43"/>
      <c r="E49" s="37" t="s">
        <v>286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165</v>
      </c>
      <c r="D51" s="35" t="s">
        <v>66</v>
      </c>
      <c r="E51" s="37" t="s">
        <v>166</v>
      </c>
      <c r="F51" s="38" t="s">
        <v>129</v>
      </c>
      <c r="G51" s="39">
        <v>165.39599999999999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287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288</v>
      </c>
      <c r="D55" s="32"/>
      <c r="E55" s="29" t="s">
        <v>289</v>
      </c>
      <c r="F55" s="32"/>
      <c r="G55" s="32"/>
      <c r="H55" s="32"/>
      <c r="I55" s="33">
        <f>SUMIFS(I56:I59,A56:A59,"P")</f>
        <v>0</v>
      </c>
      <c r="J55" s="34"/>
    </row>
    <row r="56">
      <c r="A56" s="35" t="s">
        <v>64</v>
      </c>
      <c r="B56" s="35">
        <v>12</v>
      </c>
      <c r="C56" s="36" t="s">
        <v>290</v>
      </c>
      <c r="D56" s="35" t="s">
        <v>66</v>
      </c>
      <c r="E56" s="37" t="s">
        <v>291</v>
      </c>
      <c r="F56" s="38" t="s">
        <v>118</v>
      </c>
      <c r="G56" s="39">
        <v>3.7799999999999998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37" t="s">
        <v>292</v>
      </c>
      <c r="F57" s="43"/>
      <c r="G57" s="43"/>
      <c r="H57" s="43"/>
      <c r="I57" s="43"/>
      <c r="J57" s="45"/>
    </row>
    <row r="58" ht="43.2">
      <c r="A58" s="35" t="s">
        <v>70</v>
      </c>
      <c r="B58" s="42"/>
      <c r="C58" s="43"/>
      <c r="D58" s="43"/>
      <c r="E58" s="46" t="s">
        <v>293</v>
      </c>
      <c r="F58" s="43"/>
      <c r="G58" s="43"/>
      <c r="H58" s="43"/>
      <c r="I58" s="43"/>
      <c r="J58" s="45"/>
    </row>
    <row r="59" ht="129.6">
      <c r="A59" s="35" t="s">
        <v>72</v>
      </c>
      <c r="B59" s="42"/>
      <c r="C59" s="43"/>
      <c r="D59" s="43"/>
      <c r="E59" s="37" t="s">
        <v>294</v>
      </c>
      <c r="F59" s="43"/>
      <c r="G59" s="43"/>
      <c r="H59" s="43"/>
      <c r="I59" s="43"/>
      <c r="J59" s="45"/>
    </row>
    <row r="60">
      <c r="A60" s="29" t="s">
        <v>61</v>
      </c>
      <c r="B60" s="30"/>
      <c r="C60" s="31" t="s">
        <v>169</v>
      </c>
      <c r="D60" s="32"/>
      <c r="E60" s="29" t="s">
        <v>170</v>
      </c>
      <c r="F60" s="32"/>
      <c r="G60" s="32"/>
      <c r="H60" s="32"/>
      <c r="I60" s="33">
        <f>SUMIFS(I61:I88,A61:A88,"P")</f>
        <v>0</v>
      </c>
      <c r="J60" s="34"/>
    </row>
    <row r="61">
      <c r="A61" s="35" t="s">
        <v>64</v>
      </c>
      <c r="B61" s="35">
        <v>13</v>
      </c>
      <c r="C61" s="36" t="s">
        <v>171</v>
      </c>
      <c r="D61" s="35" t="s">
        <v>66</v>
      </c>
      <c r="E61" s="37" t="s">
        <v>172</v>
      </c>
      <c r="F61" s="38" t="s">
        <v>118</v>
      </c>
      <c r="G61" s="39">
        <v>66.230000000000004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69</v>
      </c>
      <c r="B62" s="42"/>
      <c r="C62" s="43"/>
      <c r="D62" s="43"/>
      <c r="E62" s="44" t="s">
        <v>66</v>
      </c>
      <c r="F62" s="43"/>
      <c r="G62" s="43"/>
      <c r="H62" s="43"/>
      <c r="I62" s="43"/>
      <c r="J62" s="45"/>
    </row>
    <row r="63">
      <c r="A63" s="35" t="s">
        <v>70</v>
      </c>
      <c r="B63" s="42"/>
      <c r="C63" s="43"/>
      <c r="D63" s="43"/>
      <c r="E63" s="46" t="s">
        <v>275</v>
      </c>
      <c r="F63" s="43"/>
      <c r="G63" s="43"/>
      <c r="H63" s="43"/>
      <c r="I63" s="43"/>
      <c r="J63" s="45"/>
    </row>
    <row r="64" ht="57.6">
      <c r="A64" s="35" t="s">
        <v>72</v>
      </c>
      <c r="B64" s="42"/>
      <c r="C64" s="43"/>
      <c r="D64" s="43"/>
      <c r="E64" s="37" t="s">
        <v>295</v>
      </c>
      <c r="F64" s="43"/>
      <c r="G64" s="43"/>
      <c r="H64" s="43"/>
      <c r="I64" s="43"/>
      <c r="J64" s="45"/>
    </row>
    <row r="65">
      <c r="A65" s="35" t="s">
        <v>64</v>
      </c>
      <c r="B65" s="35">
        <v>14</v>
      </c>
      <c r="C65" s="36" t="s">
        <v>175</v>
      </c>
      <c r="D65" s="35" t="s">
        <v>66</v>
      </c>
      <c r="E65" s="37" t="s">
        <v>176</v>
      </c>
      <c r="F65" s="38" t="s">
        <v>118</v>
      </c>
      <c r="G65" s="39">
        <v>427.19999999999999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144">
      <c r="A66" s="35" t="s">
        <v>69</v>
      </c>
      <c r="B66" s="42"/>
      <c r="C66" s="43"/>
      <c r="D66" s="43"/>
      <c r="E66" s="37" t="s">
        <v>296</v>
      </c>
      <c r="F66" s="43"/>
      <c r="G66" s="43"/>
      <c r="H66" s="43"/>
      <c r="I66" s="43"/>
      <c r="J66" s="45"/>
    </row>
    <row r="67">
      <c r="A67" s="35" t="s">
        <v>70</v>
      </c>
      <c r="B67" s="42"/>
      <c r="C67" s="43"/>
      <c r="D67" s="43"/>
      <c r="E67" s="46" t="s">
        <v>297</v>
      </c>
      <c r="F67" s="43"/>
      <c r="G67" s="43"/>
      <c r="H67" s="43"/>
      <c r="I67" s="43"/>
      <c r="J67" s="45"/>
    </row>
    <row r="68" ht="86.4">
      <c r="A68" s="35" t="s">
        <v>72</v>
      </c>
      <c r="B68" s="42"/>
      <c r="C68" s="43"/>
      <c r="D68" s="43"/>
      <c r="E68" s="37" t="s">
        <v>298</v>
      </c>
      <c r="F68" s="43"/>
      <c r="G68" s="43"/>
      <c r="H68" s="43"/>
      <c r="I68" s="43"/>
      <c r="J68" s="45"/>
    </row>
    <row r="69">
      <c r="A69" s="35" t="s">
        <v>64</v>
      </c>
      <c r="B69" s="35">
        <v>15</v>
      </c>
      <c r="C69" s="36" t="s">
        <v>179</v>
      </c>
      <c r="D69" s="35" t="s">
        <v>66</v>
      </c>
      <c r="E69" s="37" t="s">
        <v>180</v>
      </c>
      <c r="F69" s="38" t="s">
        <v>129</v>
      </c>
      <c r="G69" s="39">
        <v>62.579999999999998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28.8">
      <c r="A70" s="35" t="s">
        <v>69</v>
      </c>
      <c r="B70" s="42"/>
      <c r="C70" s="43"/>
      <c r="D70" s="43"/>
      <c r="E70" s="37" t="s">
        <v>299</v>
      </c>
      <c r="F70" s="43"/>
      <c r="G70" s="43"/>
      <c r="H70" s="43"/>
      <c r="I70" s="43"/>
      <c r="J70" s="45"/>
    </row>
    <row r="71">
      <c r="A71" s="35" t="s">
        <v>70</v>
      </c>
      <c r="B71" s="42"/>
      <c r="C71" s="43"/>
      <c r="D71" s="43"/>
      <c r="E71" s="46" t="s">
        <v>300</v>
      </c>
      <c r="F71" s="43"/>
      <c r="G71" s="43"/>
      <c r="H71" s="43"/>
      <c r="I71" s="43"/>
      <c r="J71" s="45"/>
    </row>
    <row r="72" ht="115.2">
      <c r="A72" s="35" t="s">
        <v>72</v>
      </c>
      <c r="B72" s="42"/>
      <c r="C72" s="43"/>
      <c r="D72" s="43"/>
      <c r="E72" s="37" t="s">
        <v>301</v>
      </c>
      <c r="F72" s="43"/>
      <c r="G72" s="43"/>
      <c r="H72" s="43"/>
      <c r="I72" s="43"/>
      <c r="J72" s="45"/>
    </row>
    <row r="73">
      <c r="A73" s="35" t="s">
        <v>64</v>
      </c>
      <c r="B73" s="35">
        <v>16</v>
      </c>
      <c r="C73" s="36" t="s">
        <v>183</v>
      </c>
      <c r="D73" s="35" t="s">
        <v>66</v>
      </c>
      <c r="E73" s="37" t="s">
        <v>184</v>
      </c>
      <c r="F73" s="38" t="s">
        <v>129</v>
      </c>
      <c r="G73" s="39">
        <v>2289.3000000000002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>
      <c r="A74" s="35" t="s">
        <v>69</v>
      </c>
      <c r="B74" s="42"/>
      <c r="C74" s="43"/>
      <c r="D74" s="43"/>
      <c r="E74" s="44" t="s">
        <v>66</v>
      </c>
      <c r="F74" s="43"/>
      <c r="G74" s="43"/>
      <c r="H74" s="43"/>
      <c r="I74" s="43"/>
      <c r="J74" s="45"/>
    </row>
    <row r="75" ht="43.2">
      <c r="A75" s="35" t="s">
        <v>70</v>
      </c>
      <c r="B75" s="42"/>
      <c r="C75" s="43"/>
      <c r="D75" s="43"/>
      <c r="E75" s="46" t="s">
        <v>302</v>
      </c>
      <c r="F75" s="43"/>
      <c r="G75" s="43"/>
      <c r="H75" s="43"/>
      <c r="I75" s="43"/>
      <c r="J75" s="45"/>
    </row>
    <row r="76" ht="72">
      <c r="A76" s="35" t="s">
        <v>72</v>
      </c>
      <c r="B76" s="42"/>
      <c r="C76" s="43"/>
      <c r="D76" s="43"/>
      <c r="E76" s="37" t="s">
        <v>303</v>
      </c>
      <c r="F76" s="43"/>
      <c r="G76" s="43"/>
      <c r="H76" s="43"/>
      <c r="I76" s="43"/>
      <c r="J76" s="45"/>
    </row>
    <row r="77">
      <c r="A77" s="35" t="s">
        <v>64</v>
      </c>
      <c r="B77" s="35">
        <v>17</v>
      </c>
      <c r="C77" s="36" t="s">
        <v>187</v>
      </c>
      <c r="D77" s="35" t="s">
        <v>66</v>
      </c>
      <c r="E77" s="37" t="s">
        <v>304</v>
      </c>
      <c r="F77" s="38" t="s">
        <v>129</v>
      </c>
      <c r="G77" s="39">
        <v>2289.3000000000002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69</v>
      </c>
      <c r="B78" s="42"/>
      <c r="C78" s="43"/>
      <c r="D78" s="43"/>
      <c r="E78" s="37" t="s">
        <v>305</v>
      </c>
      <c r="F78" s="43"/>
      <c r="G78" s="43"/>
      <c r="H78" s="43"/>
      <c r="I78" s="43"/>
      <c r="J78" s="45"/>
    </row>
    <row r="79" ht="43.2">
      <c r="A79" s="35" t="s">
        <v>70</v>
      </c>
      <c r="B79" s="42"/>
      <c r="C79" s="43"/>
      <c r="D79" s="43"/>
      <c r="E79" s="46" t="s">
        <v>302</v>
      </c>
      <c r="F79" s="43"/>
      <c r="G79" s="43"/>
      <c r="H79" s="43"/>
      <c r="I79" s="43"/>
      <c r="J79" s="45"/>
    </row>
    <row r="80" ht="158.4">
      <c r="A80" s="35" t="s">
        <v>72</v>
      </c>
      <c r="B80" s="42"/>
      <c r="C80" s="43"/>
      <c r="D80" s="43"/>
      <c r="E80" s="37" t="s">
        <v>306</v>
      </c>
      <c r="F80" s="43"/>
      <c r="G80" s="43"/>
      <c r="H80" s="43"/>
      <c r="I80" s="43"/>
      <c r="J80" s="45"/>
    </row>
    <row r="81">
      <c r="A81" s="35" t="s">
        <v>64</v>
      </c>
      <c r="B81" s="35">
        <v>18</v>
      </c>
      <c r="C81" s="36" t="s">
        <v>191</v>
      </c>
      <c r="D81" s="35" t="s">
        <v>66</v>
      </c>
      <c r="E81" s="37" t="s">
        <v>192</v>
      </c>
      <c r="F81" s="38" t="s">
        <v>129</v>
      </c>
      <c r="G81" s="39">
        <v>2178.7199999999998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69</v>
      </c>
      <c r="B82" s="42"/>
      <c r="C82" s="43"/>
      <c r="D82" s="43"/>
      <c r="E82" s="44" t="s">
        <v>66</v>
      </c>
      <c r="F82" s="43"/>
      <c r="G82" s="43"/>
      <c r="H82" s="43"/>
      <c r="I82" s="43"/>
      <c r="J82" s="45"/>
    </row>
    <row r="83">
      <c r="A83" s="35" t="s">
        <v>70</v>
      </c>
      <c r="B83" s="42"/>
      <c r="C83" s="43"/>
      <c r="D83" s="43"/>
      <c r="E83" s="46" t="s">
        <v>307</v>
      </c>
      <c r="F83" s="43"/>
      <c r="G83" s="43"/>
      <c r="H83" s="43"/>
      <c r="I83" s="43"/>
      <c r="J83" s="45"/>
    </row>
    <row r="84" ht="187.2">
      <c r="A84" s="35" t="s">
        <v>72</v>
      </c>
      <c r="B84" s="42"/>
      <c r="C84" s="43"/>
      <c r="D84" s="43"/>
      <c r="E84" s="37" t="s">
        <v>194</v>
      </c>
      <c r="F84" s="43"/>
      <c r="G84" s="43"/>
      <c r="H84" s="43"/>
      <c r="I84" s="43"/>
      <c r="J84" s="45"/>
    </row>
    <row r="85">
      <c r="A85" s="35" t="s">
        <v>64</v>
      </c>
      <c r="B85" s="35">
        <v>19</v>
      </c>
      <c r="C85" s="36" t="s">
        <v>195</v>
      </c>
      <c r="D85" s="35" t="s">
        <v>66</v>
      </c>
      <c r="E85" s="37" t="s">
        <v>196</v>
      </c>
      <c r="F85" s="38" t="s">
        <v>197</v>
      </c>
      <c r="G85" s="39">
        <v>57.5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>
      <c r="A87" s="35" t="s">
        <v>70</v>
      </c>
      <c r="B87" s="42"/>
      <c r="C87" s="43"/>
      <c r="D87" s="43"/>
      <c r="E87" s="46" t="s">
        <v>308</v>
      </c>
      <c r="F87" s="43"/>
      <c r="G87" s="43"/>
      <c r="H87" s="43"/>
      <c r="I87" s="43"/>
      <c r="J87" s="45"/>
    </row>
    <row r="88" ht="72">
      <c r="A88" s="35" t="s">
        <v>72</v>
      </c>
      <c r="B88" s="42"/>
      <c r="C88" s="43"/>
      <c r="D88" s="43"/>
      <c r="E88" s="37" t="s">
        <v>199</v>
      </c>
      <c r="F88" s="43"/>
      <c r="G88" s="43"/>
      <c r="H88" s="43"/>
      <c r="I88" s="43"/>
      <c r="J88" s="45"/>
    </row>
    <row r="89">
      <c r="A89" s="29" t="s">
        <v>61</v>
      </c>
      <c r="B89" s="30"/>
      <c r="C89" s="31" t="s">
        <v>206</v>
      </c>
      <c r="D89" s="32"/>
      <c r="E89" s="29" t="s">
        <v>207</v>
      </c>
      <c r="F89" s="32"/>
      <c r="G89" s="32"/>
      <c r="H89" s="32"/>
      <c r="I89" s="33">
        <f>SUMIFS(I90:I105,A90:A105,"P")</f>
        <v>0</v>
      </c>
      <c r="J89" s="34"/>
    </row>
    <row r="90">
      <c r="A90" s="35" t="s">
        <v>64</v>
      </c>
      <c r="B90" s="35">
        <v>20</v>
      </c>
      <c r="C90" s="36" t="s">
        <v>208</v>
      </c>
      <c r="D90" s="35" t="s">
        <v>66</v>
      </c>
      <c r="E90" s="37" t="s">
        <v>209</v>
      </c>
      <c r="F90" s="38" t="s">
        <v>107</v>
      </c>
      <c r="G90" s="39">
        <v>16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69</v>
      </c>
      <c r="B91" s="42"/>
      <c r="C91" s="43"/>
      <c r="D91" s="43"/>
      <c r="E91" s="44" t="s">
        <v>66</v>
      </c>
      <c r="F91" s="43"/>
      <c r="G91" s="43"/>
      <c r="H91" s="43"/>
      <c r="I91" s="43"/>
      <c r="J91" s="45"/>
    </row>
    <row r="92">
      <c r="A92" s="35" t="s">
        <v>70</v>
      </c>
      <c r="B92" s="42"/>
      <c r="C92" s="43"/>
      <c r="D92" s="43"/>
      <c r="E92" s="46" t="s">
        <v>309</v>
      </c>
      <c r="F92" s="43"/>
      <c r="G92" s="43"/>
      <c r="H92" s="43"/>
      <c r="I92" s="43"/>
      <c r="J92" s="45"/>
    </row>
    <row r="93" ht="57.6">
      <c r="A93" s="35" t="s">
        <v>72</v>
      </c>
      <c r="B93" s="42"/>
      <c r="C93" s="43"/>
      <c r="D93" s="43"/>
      <c r="E93" s="37" t="s">
        <v>310</v>
      </c>
      <c r="F93" s="43"/>
      <c r="G93" s="43"/>
      <c r="H93" s="43"/>
      <c r="I93" s="43"/>
      <c r="J93" s="45"/>
    </row>
    <row r="94">
      <c r="A94" s="35" t="s">
        <v>64</v>
      </c>
      <c r="B94" s="35">
        <v>21</v>
      </c>
      <c r="C94" s="36" t="s">
        <v>212</v>
      </c>
      <c r="D94" s="35" t="s">
        <v>66</v>
      </c>
      <c r="E94" s="37" t="s">
        <v>213</v>
      </c>
      <c r="F94" s="38" t="s">
        <v>107</v>
      </c>
      <c r="G94" s="39">
        <v>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69</v>
      </c>
      <c r="B95" s="42"/>
      <c r="C95" s="43"/>
      <c r="D95" s="43"/>
      <c r="E95" s="44" t="s">
        <v>66</v>
      </c>
      <c r="F95" s="43"/>
      <c r="G95" s="43"/>
      <c r="H95" s="43"/>
      <c r="I95" s="43"/>
      <c r="J95" s="45"/>
    </row>
    <row r="96" ht="28.8">
      <c r="A96" s="35" t="s">
        <v>70</v>
      </c>
      <c r="B96" s="42"/>
      <c r="C96" s="43"/>
      <c r="D96" s="43"/>
      <c r="E96" s="46" t="s">
        <v>311</v>
      </c>
      <c r="F96" s="43"/>
      <c r="G96" s="43"/>
      <c r="H96" s="43"/>
      <c r="I96" s="43"/>
      <c r="J96" s="45"/>
    </row>
    <row r="97" ht="28.8">
      <c r="A97" s="35" t="s">
        <v>72</v>
      </c>
      <c r="B97" s="42"/>
      <c r="C97" s="43"/>
      <c r="D97" s="43"/>
      <c r="E97" s="37" t="s">
        <v>312</v>
      </c>
      <c r="F97" s="43"/>
      <c r="G97" s="43"/>
      <c r="H97" s="43"/>
      <c r="I97" s="43"/>
      <c r="J97" s="45"/>
    </row>
    <row r="98" ht="28.8">
      <c r="A98" s="35" t="s">
        <v>64</v>
      </c>
      <c r="B98" s="35">
        <v>22</v>
      </c>
      <c r="C98" s="36" t="s">
        <v>216</v>
      </c>
      <c r="D98" s="35" t="s">
        <v>66</v>
      </c>
      <c r="E98" s="37" t="s">
        <v>265</v>
      </c>
      <c r="F98" s="38" t="s">
        <v>129</v>
      </c>
      <c r="G98" s="39">
        <v>89.5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69</v>
      </c>
      <c r="B99" s="42"/>
      <c r="C99" s="43"/>
      <c r="D99" s="43"/>
      <c r="E99" s="44" t="s">
        <v>66</v>
      </c>
      <c r="F99" s="43"/>
      <c r="G99" s="43"/>
      <c r="H99" s="43"/>
      <c r="I99" s="43"/>
      <c r="J99" s="45"/>
    </row>
    <row r="100">
      <c r="A100" s="35" t="s">
        <v>70</v>
      </c>
      <c r="B100" s="42"/>
      <c r="C100" s="43"/>
      <c r="D100" s="43"/>
      <c r="E100" s="46" t="s">
        <v>313</v>
      </c>
      <c r="F100" s="43"/>
      <c r="G100" s="43"/>
      <c r="H100" s="43"/>
      <c r="I100" s="43"/>
      <c r="J100" s="45"/>
    </row>
    <row r="101" ht="43.2">
      <c r="A101" s="35" t="s">
        <v>72</v>
      </c>
      <c r="B101" s="42"/>
      <c r="C101" s="43"/>
      <c r="D101" s="43"/>
      <c r="E101" s="37" t="s">
        <v>314</v>
      </c>
      <c r="F101" s="43"/>
      <c r="G101" s="43"/>
      <c r="H101" s="43"/>
      <c r="I101" s="43"/>
      <c r="J101" s="45"/>
    </row>
    <row r="102">
      <c r="A102" s="35" t="s">
        <v>64</v>
      </c>
      <c r="B102" s="35">
        <v>23</v>
      </c>
      <c r="C102" s="36" t="s">
        <v>220</v>
      </c>
      <c r="D102" s="35" t="s">
        <v>66</v>
      </c>
      <c r="E102" s="37" t="s">
        <v>221</v>
      </c>
      <c r="F102" s="38" t="s">
        <v>144</v>
      </c>
      <c r="G102" s="39">
        <v>57.5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69</v>
      </c>
      <c r="B103" s="42"/>
      <c r="C103" s="43"/>
      <c r="D103" s="43"/>
      <c r="E103" s="44" t="s">
        <v>66</v>
      </c>
      <c r="F103" s="43"/>
      <c r="G103" s="43"/>
      <c r="H103" s="43"/>
      <c r="I103" s="43"/>
      <c r="J103" s="45"/>
    </row>
    <row r="104">
      <c r="A104" s="35" t="s">
        <v>70</v>
      </c>
      <c r="B104" s="42"/>
      <c r="C104" s="43"/>
      <c r="D104" s="43"/>
      <c r="E104" s="46" t="s">
        <v>315</v>
      </c>
      <c r="F104" s="43"/>
      <c r="G104" s="43"/>
      <c r="H104" s="43"/>
      <c r="I104" s="43"/>
      <c r="J104" s="45"/>
    </row>
    <row r="105" ht="28.8">
      <c r="A105" s="35" t="s">
        <v>72</v>
      </c>
      <c r="B105" s="47"/>
      <c r="C105" s="48"/>
      <c r="D105" s="48"/>
      <c r="E105" s="37" t="s">
        <v>316</v>
      </c>
      <c r="F105" s="48"/>
      <c r="G105" s="48"/>
      <c r="H105" s="48"/>
      <c r="I105" s="48"/>
      <c r="J10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21</v>
      </c>
      <c r="I3" s="23">
        <f>SUMIFS(I8:I104,A8:A104,"SD")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353.21199999999999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317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118</v>
      </c>
      <c r="G13" s="39">
        <v>1224.712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318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1056.2650000000001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>
      <c r="A20" s="35" t="s">
        <v>70</v>
      </c>
      <c r="B20" s="42"/>
      <c r="C20" s="43"/>
      <c r="D20" s="43"/>
      <c r="E20" s="46" t="s">
        <v>319</v>
      </c>
      <c r="F20" s="43"/>
      <c r="G20" s="43"/>
      <c r="H20" s="43"/>
      <c r="I20" s="43"/>
      <c r="J20" s="45"/>
    </row>
    <row r="21">
      <c r="A21" s="35" t="s">
        <v>72</v>
      </c>
      <c r="B21" s="42"/>
      <c r="C21" s="43"/>
      <c r="D21" s="43"/>
      <c r="E21" s="37" t="s">
        <v>274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504.58800000000002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320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8577.9959999999992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321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144</v>
      </c>
      <c r="G30" s="39">
        <v>1743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>
      <c r="A32" s="35" t="s">
        <v>70</v>
      </c>
      <c r="B32" s="42"/>
      <c r="C32" s="43"/>
      <c r="D32" s="43"/>
      <c r="E32" s="46" t="s">
        <v>322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218.19999999999999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>
      <c r="A36" s="35" t="s">
        <v>70</v>
      </c>
      <c r="B36" s="42"/>
      <c r="C36" s="43"/>
      <c r="D36" s="43"/>
      <c r="E36" s="46" t="s">
        <v>323</v>
      </c>
      <c r="F36" s="43"/>
      <c r="G36" s="43"/>
      <c r="H36" s="43"/>
      <c r="I36" s="43"/>
      <c r="J36" s="45"/>
    </row>
    <row r="37" ht="288">
      <c r="A37" s="35" t="s">
        <v>72</v>
      </c>
      <c r="B37" s="42"/>
      <c r="C37" s="43"/>
      <c r="D37" s="43"/>
      <c r="E37" s="37" t="s">
        <v>279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 t="s">
        <v>66</v>
      </c>
      <c r="E38" s="37" t="s">
        <v>152</v>
      </c>
      <c r="F38" s="38" t="s">
        <v>129</v>
      </c>
      <c r="G38" s="39">
        <v>1636.5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324</v>
      </c>
      <c r="F40" s="43"/>
      <c r="G40" s="43"/>
      <c r="H40" s="43"/>
      <c r="I40" s="43"/>
      <c r="J40" s="45"/>
    </row>
    <row r="41" ht="28.8">
      <c r="A41" s="35" t="s">
        <v>72</v>
      </c>
      <c r="B41" s="42"/>
      <c r="C41" s="43"/>
      <c r="D41" s="43"/>
      <c r="E41" s="37" t="s">
        <v>281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2112.5300000000002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37" t="s">
        <v>282</v>
      </c>
      <c r="F43" s="43"/>
      <c r="G43" s="43"/>
      <c r="H43" s="43"/>
      <c r="I43" s="43"/>
      <c r="J43" s="45"/>
    </row>
    <row r="44">
      <c r="A44" s="35" t="s">
        <v>70</v>
      </c>
      <c r="B44" s="42"/>
      <c r="C44" s="43"/>
      <c r="D44" s="43"/>
      <c r="E44" s="46" t="s">
        <v>325</v>
      </c>
      <c r="F44" s="43"/>
      <c r="G44" s="43"/>
      <c r="H44" s="43"/>
      <c r="I44" s="43"/>
      <c r="J44" s="45"/>
    </row>
    <row r="45" ht="57.6">
      <c r="A45" s="35" t="s">
        <v>72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2112.5300000000002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>
      <c r="A48" s="35" t="s">
        <v>70</v>
      </c>
      <c r="B48" s="42"/>
      <c r="C48" s="43"/>
      <c r="D48" s="43"/>
      <c r="E48" s="46" t="s">
        <v>325</v>
      </c>
      <c r="F48" s="43"/>
      <c r="G48" s="43"/>
      <c r="H48" s="43"/>
      <c r="I48" s="43"/>
      <c r="J48" s="45"/>
    </row>
    <row r="49" ht="28.8">
      <c r="A49" s="35" t="s">
        <v>72</v>
      </c>
      <c r="B49" s="42"/>
      <c r="C49" s="43"/>
      <c r="D49" s="43"/>
      <c r="E49" s="37" t="s">
        <v>286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326</v>
      </c>
      <c r="D51" s="35" t="s">
        <v>66</v>
      </c>
      <c r="E51" s="37" t="s">
        <v>327</v>
      </c>
      <c r="F51" s="38" t="s">
        <v>129</v>
      </c>
      <c r="G51" s="39">
        <v>1200.0999999999999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328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169</v>
      </c>
      <c r="D55" s="32"/>
      <c r="E55" s="29" t="s">
        <v>170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64</v>
      </c>
      <c r="B56" s="35">
        <v>12</v>
      </c>
      <c r="C56" s="36" t="s">
        <v>171</v>
      </c>
      <c r="D56" s="35" t="s">
        <v>66</v>
      </c>
      <c r="E56" s="37" t="s">
        <v>172</v>
      </c>
      <c r="F56" s="38" t="s">
        <v>118</v>
      </c>
      <c r="G56" s="39">
        <v>504.58800000000002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44" t="s">
        <v>66</v>
      </c>
      <c r="F57" s="43"/>
      <c r="G57" s="43"/>
      <c r="H57" s="43"/>
      <c r="I57" s="43"/>
      <c r="J57" s="45"/>
    </row>
    <row r="58">
      <c r="A58" s="35" t="s">
        <v>70</v>
      </c>
      <c r="B58" s="42"/>
      <c r="C58" s="43"/>
      <c r="D58" s="43"/>
      <c r="E58" s="46" t="s">
        <v>320</v>
      </c>
      <c r="F58" s="43"/>
      <c r="G58" s="43"/>
      <c r="H58" s="43"/>
      <c r="I58" s="43"/>
      <c r="J58" s="45"/>
    </row>
    <row r="59" ht="57.6">
      <c r="A59" s="35" t="s">
        <v>72</v>
      </c>
      <c r="B59" s="42"/>
      <c r="C59" s="43"/>
      <c r="D59" s="43"/>
      <c r="E59" s="37" t="s">
        <v>295</v>
      </c>
      <c r="F59" s="43"/>
      <c r="G59" s="43"/>
      <c r="H59" s="43"/>
      <c r="I59" s="43"/>
      <c r="J59" s="45"/>
    </row>
    <row r="60">
      <c r="A60" s="35" t="s">
        <v>64</v>
      </c>
      <c r="B60" s="35">
        <v>13</v>
      </c>
      <c r="C60" s="36" t="s">
        <v>175</v>
      </c>
      <c r="D60" s="35" t="s">
        <v>66</v>
      </c>
      <c r="E60" s="37" t="s">
        <v>176</v>
      </c>
      <c r="F60" s="38" t="s">
        <v>118</v>
      </c>
      <c r="G60" s="39">
        <v>1312.8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144">
      <c r="A61" s="35" t="s">
        <v>69</v>
      </c>
      <c r="B61" s="42"/>
      <c r="C61" s="43"/>
      <c r="D61" s="43"/>
      <c r="E61" s="37" t="s">
        <v>296</v>
      </c>
      <c r="F61" s="43"/>
      <c r="G61" s="43"/>
      <c r="H61" s="43"/>
      <c r="I61" s="43"/>
      <c r="J61" s="45"/>
    </row>
    <row r="62">
      <c r="A62" s="35" t="s">
        <v>70</v>
      </c>
      <c r="B62" s="42"/>
      <c r="C62" s="43"/>
      <c r="D62" s="43"/>
      <c r="E62" s="46" t="s">
        <v>329</v>
      </c>
      <c r="F62" s="43"/>
      <c r="G62" s="43"/>
      <c r="H62" s="43"/>
      <c r="I62" s="43"/>
      <c r="J62" s="45"/>
    </row>
    <row r="63" ht="86.4">
      <c r="A63" s="35" t="s">
        <v>72</v>
      </c>
      <c r="B63" s="42"/>
      <c r="C63" s="43"/>
      <c r="D63" s="43"/>
      <c r="E63" s="37" t="s">
        <v>298</v>
      </c>
      <c r="F63" s="43"/>
      <c r="G63" s="43"/>
      <c r="H63" s="43"/>
      <c r="I63" s="43"/>
      <c r="J63" s="45"/>
    </row>
    <row r="64">
      <c r="A64" s="35" t="s">
        <v>64</v>
      </c>
      <c r="B64" s="35">
        <v>14</v>
      </c>
      <c r="C64" s="36" t="s">
        <v>179</v>
      </c>
      <c r="D64" s="35" t="s">
        <v>66</v>
      </c>
      <c r="E64" s="37" t="s">
        <v>180</v>
      </c>
      <c r="F64" s="38" t="s">
        <v>129</v>
      </c>
      <c r="G64" s="39">
        <v>1056.2650000000001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8.8">
      <c r="A65" s="35" t="s">
        <v>69</v>
      </c>
      <c r="B65" s="42"/>
      <c r="C65" s="43"/>
      <c r="D65" s="43"/>
      <c r="E65" s="37" t="s">
        <v>299</v>
      </c>
      <c r="F65" s="43"/>
      <c r="G65" s="43"/>
      <c r="H65" s="43"/>
      <c r="I65" s="43"/>
      <c r="J65" s="45"/>
    </row>
    <row r="66">
      <c r="A66" s="35" t="s">
        <v>70</v>
      </c>
      <c r="B66" s="42"/>
      <c r="C66" s="43"/>
      <c r="D66" s="43"/>
      <c r="E66" s="46" t="s">
        <v>319</v>
      </c>
      <c r="F66" s="43"/>
      <c r="G66" s="43"/>
      <c r="H66" s="43"/>
      <c r="I66" s="43"/>
      <c r="J66" s="45"/>
    </row>
    <row r="67" ht="115.2">
      <c r="A67" s="35" t="s">
        <v>72</v>
      </c>
      <c r="B67" s="42"/>
      <c r="C67" s="43"/>
      <c r="D67" s="43"/>
      <c r="E67" s="37" t="s">
        <v>301</v>
      </c>
      <c r="F67" s="43"/>
      <c r="G67" s="43"/>
      <c r="H67" s="43"/>
      <c r="I67" s="43"/>
      <c r="J67" s="45"/>
    </row>
    <row r="68">
      <c r="A68" s="35" t="s">
        <v>64</v>
      </c>
      <c r="B68" s="35">
        <v>15</v>
      </c>
      <c r="C68" s="36" t="s">
        <v>183</v>
      </c>
      <c r="D68" s="35" t="s">
        <v>66</v>
      </c>
      <c r="E68" s="37" t="s">
        <v>184</v>
      </c>
      <c r="F68" s="38" t="s">
        <v>129</v>
      </c>
      <c r="G68" s="39">
        <v>6644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 ht="43.2">
      <c r="A70" s="35" t="s">
        <v>70</v>
      </c>
      <c r="B70" s="42"/>
      <c r="C70" s="43"/>
      <c r="D70" s="43"/>
      <c r="E70" s="46" t="s">
        <v>330</v>
      </c>
      <c r="F70" s="43"/>
      <c r="G70" s="43"/>
      <c r="H70" s="43"/>
      <c r="I70" s="43"/>
      <c r="J70" s="45"/>
    </row>
    <row r="71" ht="72">
      <c r="A71" s="35" t="s">
        <v>72</v>
      </c>
      <c r="B71" s="42"/>
      <c r="C71" s="43"/>
      <c r="D71" s="43"/>
      <c r="E71" s="37" t="s">
        <v>303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187</v>
      </c>
      <c r="D72" s="35" t="s">
        <v>66</v>
      </c>
      <c r="E72" s="37" t="s">
        <v>304</v>
      </c>
      <c r="F72" s="38" t="s">
        <v>129</v>
      </c>
      <c r="G72" s="39">
        <v>6644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37" t="s">
        <v>305</v>
      </c>
      <c r="F73" s="43"/>
      <c r="G73" s="43"/>
      <c r="H73" s="43"/>
      <c r="I73" s="43"/>
      <c r="J73" s="45"/>
    </row>
    <row r="74" ht="43.2">
      <c r="A74" s="35" t="s">
        <v>70</v>
      </c>
      <c r="B74" s="42"/>
      <c r="C74" s="43"/>
      <c r="D74" s="43"/>
      <c r="E74" s="46" t="s">
        <v>331</v>
      </c>
      <c r="F74" s="43"/>
      <c r="G74" s="43"/>
      <c r="H74" s="43"/>
      <c r="I74" s="43"/>
      <c r="J74" s="45"/>
    </row>
    <row r="75" ht="158.4">
      <c r="A75" s="35" t="s">
        <v>72</v>
      </c>
      <c r="B75" s="42"/>
      <c r="C75" s="43"/>
      <c r="D75" s="43"/>
      <c r="E75" s="37" t="s">
        <v>306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191</v>
      </c>
      <c r="D76" s="35" t="s">
        <v>66</v>
      </c>
      <c r="E76" s="37" t="s">
        <v>192</v>
      </c>
      <c r="F76" s="38" t="s">
        <v>129</v>
      </c>
      <c r="G76" s="39">
        <v>6695.2799999999997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>
      <c r="A78" s="35" t="s">
        <v>70</v>
      </c>
      <c r="B78" s="42"/>
      <c r="C78" s="43"/>
      <c r="D78" s="43"/>
      <c r="E78" s="46" t="s">
        <v>332</v>
      </c>
      <c r="F78" s="43"/>
      <c r="G78" s="43"/>
      <c r="H78" s="43"/>
      <c r="I78" s="43"/>
      <c r="J78" s="45"/>
    </row>
    <row r="79" ht="187.2">
      <c r="A79" s="35" t="s">
        <v>72</v>
      </c>
      <c r="B79" s="42"/>
      <c r="C79" s="43"/>
      <c r="D79" s="43"/>
      <c r="E79" s="37" t="s">
        <v>194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195</v>
      </c>
      <c r="D80" s="35" t="s">
        <v>66</v>
      </c>
      <c r="E80" s="37" t="s">
        <v>196</v>
      </c>
      <c r="F80" s="38" t="s">
        <v>144</v>
      </c>
      <c r="G80" s="39">
        <v>60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43.2">
      <c r="A82" s="35" t="s">
        <v>70</v>
      </c>
      <c r="B82" s="42"/>
      <c r="C82" s="43"/>
      <c r="D82" s="43"/>
      <c r="E82" s="46" t="s">
        <v>333</v>
      </c>
      <c r="F82" s="43"/>
      <c r="G82" s="43"/>
      <c r="H82" s="43"/>
      <c r="I82" s="43"/>
      <c r="J82" s="45"/>
    </row>
    <row r="83" ht="43.2">
      <c r="A83" s="35" t="s">
        <v>72</v>
      </c>
      <c r="B83" s="42"/>
      <c r="C83" s="43"/>
      <c r="D83" s="43"/>
      <c r="E83" s="37" t="s">
        <v>334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206</v>
      </c>
      <c r="D84" s="32"/>
      <c r="E84" s="29" t="s">
        <v>207</v>
      </c>
      <c r="F84" s="32"/>
      <c r="G84" s="32"/>
      <c r="H84" s="32"/>
      <c r="I84" s="33">
        <f>SUMIFS(I85:I104,A85:A104,"P")</f>
        <v>0</v>
      </c>
      <c r="J84" s="34"/>
    </row>
    <row r="85" ht="28.8">
      <c r="A85" s="35" t="s">
        <v>64</v>
      </c>
      <c r="B85" s="35">
        <v>19</v>
      </c>
      <c r="C85" s="36" t="s">
        <v>259</v>
      </c>
      <c r="D85" s="35" t="s">
        <v>66</v>
      </c>
      <c r="E85" s="37" t="s">
        <v>260</v>
      </c>
      <c r="F85" s="38" t="s">
        <v>144</v>
      </c>
      <c r="G85" s="39">
        <v>221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 ht="43.2">
      <c r="A87" s="35" t="s">
        <v>70</v>
      </c>
      <c r="B87" s="42"/>
      <c r="C87" s="43"/>
      <c r="D87" s="43"/>
      <c r="E87" s="46" t="s">
        <v>335</v>
      </c>
      <c r="F87" s="43"/>
      <c r="G87" s="43"/>
      <c r="H87" s="43"/>
      <c r="I87" s="43"/>
      <c r="J87" s="45"/>
    </row>
    <row r="88" ht="144">
      <c r="A88" s="35" t="s">
        <v>72</v>
      </c>
      <c r="B88" s="42"/>
      <c r="C88" s="43"/>
      <c r="D88" s="43"/>
      <c r="E88" s="37" t="s">
        <v>336</v>
      </c>
      <c r="F88" s="43"/>
      <c r="G88" s="43"/>
      <c r="H88" s="43"/>
      <c r="I88" s="43"/>
      <c r="J88" s="45"/>
    </row>
    <row r="89">
      <c r="A89" s="35" t="s">
        <v>64</v>
      </c>
      <c r="B89" s="35">
        <v>20</v>
      </c>
      <c r="C89" s="36" t="s">
        <v>208</v>
      </c>
      <c r="D89" s="35" t="s">
        <v>66</v>
      </c>
      <c r="E89" s="37" t="s">
        <v>209</v>
      </c>
      <c r="F89" s="38" t="s">
        <v>107</v>
      </c>
      <c r="G89" s="39">
        <v>45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69</v>
      </c>
      <c r="B90" s="42"/>
      <c r="C90" s="43"/>
      <c r="D90" s="43"/>
      <c r="E90" s="44" t="s">
        <v>66</v>
      </c>
      <c r="F90" s="43"/>
      <c r="G90" s="43"/>
      <c r="H90" s="43"/>
      <c r="I90" s="43"/>
      <c r="J90" s="45"/>
    </row>
    <row r="91">
      <c r="A91" s="35" t="s">
        <v>70</v>
      </c>
      <c r="B91" s="42"/>
      <c r="C91" s="43"/>
      <c r="D91" s="43"/>
      <c r="E91" s="46" t="s">
        <v>337</v>
      </c>
      <c r="F91" s="43"/>
      <c r="G91" s="43"/>
      <c r="H91" s="43"/>
      <c r="I91" s="43"/>
      <c r="J91" s="45"/>
    </row>
    <row r="92" ht="57.6">
      <c r="A92" s="35" t="s">
        <v>72</v>
      </c>
      <c r="B92" s="42"/>
      <c r="C92" s="43"/>
      <c r="D92" s="43"/>
      <c r="E92" s="37" t="s">
        <v>310</v>
      </c>
      <c r="F92" s="43"/>
      <c r="G92" s="43"/>
      <c r="H92" s="43"/>
      <c r="I92" s="43"/>
      <c r="J92" s="45"/>
    </row>
    <row r="93">
      <c r="A93" s="35" t="s">
        <v>64</v>
      </c>
      <c r="B93" s="35">
        <v>21</v>
      </c>
      <c r="C93" s="36" t="s">
        <v>212</v>
      </c>
      <c r="D93" s="35" t="s">
        <v>66</v>
      </c>
      <c r="E93" s="37" t="s">
        <v>213</v>
      </c>
      <c r="F93" s="38" t="s">
        <v>107</v>
      </c>
      <c r="G93" s="39">
        <v>22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69</v>
      </c>
      <c r="B94" s="42"/>
      <c r="C94" s="43"/>
      <c r="D94" s="43"/>
      <c r="E94" s="44" t="s">
        <v>66</v>
      </c>
      <c r="F94" s="43"/>
      <c r="G94" s="43"/>
      <c r="H94" s="43"/>
      <c r="I94" s="43"/>
      <c r="J94" s="45"/>
    </row>
    <row r="95" ht="43.2">
      <c r="A95" s="35" t="s">
        <v>70</v>
      </c>
      <c r="B95" s="42"/>
      <c r="C95" s="43"/>
      <c r="D95" s="43"/>
      <c r="E95" s="46" t="s">
        <v>338</v>
      </c>
      <c r="F95" s="43"/>
      <c r="G95" s="43"/>
      <c r="H95" s="43"/>
      <c r="I95" s="43"/>
      <c r="J95" s="45"/>
    </row>
    <row r="96" ht="28.8">
      <c r="A96" s="35" t="s">
        <v>72</v>
      </c>
      <c r="B96" s="42"/>
      <c r="C96" s="43"/>
      <c r="D96" s="43"/>
      <c r="E96" s="37" t="s">
        <v>312</v>
      </c>
      <c r="F96" s="43"/>
      <c r="G96" s="43"/>
      <c r="H96" s="43"/>
      <c r="I96" s="43"/>
      <c r="J96" s="45"/>
    </row>
    <row r="97" ht="28.8">
      <c r="A97" s="35" t="s">
        <v>64</v>
      </c>
      <c r="B97" s="35">
        <v>22</v>
      </c>
      <c r="C97" s="36" t="s">
        <v>216</v>
      </c>
      <c r="D97" s="35" t="s">
        <v>66</v>
      </c>
      <c r="E97" s="37" t="s">
        <v>265</v>
      </c>
      <c r="F97" s="38" t="s">
        <v>129</v>
      </c>
      <c r="G97" s="39">
        <v>272.75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69</v>
      </c>
      <c r="B98" s="42"/>
      <c r="C98" s="43"/>
      <c r="D98" s="43"/>
      <c r="E98" s="44" t="s">
        <v>66</v>
      </c>
      <c r="F98" s="43"/>
      <c r="G98" s="43"/>
      <c r="H98" s="43"/>
      <c r="I98" s="43"/>
      <c r="J98" s="45"/>
    </row>
    <row r="99">
      <c r="A99" s="35" t="s">
        <v>70</v>
      </c>
      <c r="B99" s="42"/>
      <c r="C99" s="43"/>
      <c r="D99" s="43"/>
      <c r="E99" s="46" t="s">
        <v>339</v>
      </c>
      <c r="F99" s="43"/>
      <c r="G99" s="43"/>
      <c r="H99" s="43"/>
      <c r="I99" s="43"/>
      <c r="J99" s="45"/>
    </row>
    <row r="100" ht="43.2">
      <c r="A100" s="35" t="s">
        <v>72</v>
      </c>
      <c r="B100" s="42"/>
      <c r="C100" s="43"/>
      <c r="D100" s="43"/>
      <c r="E100" s="37" t="s">
        <v>314</v>
      </c>
      <c r="F100" s="43"/>
      <c r="G100" s="43"/>
      <c r="H100" s="43"/>
      <c r="I100" s="43"/>
      <c r="J100" s="45"/>
    </row>
    <row r="101">
      <c r="A101" s="35" t="s">
        <v>64</v>
      </c>
      <c r="B101" s="35">
        <v>23</v>
      </c>
      <c r="C101" s="36" t="s">
        <v>220</v>
      </c>
      <c r="D101" s="35" t="s">
        <v>66</v>
      </c>
      <c r="E101" s="37" t="s">
        <v>221</v>
      </c>
      <c r="F101" s="38" t="s">
        <v>144</v>
      </c>
      <c r="G101" s="39">
        <v>60</v>
      </c>
      <c r="H101" s="40">
        <v>0</v>
      </c>
      <c r="I101" s="40">
        <f>ROUND(G101*H101,P4)</f>
        <v>0</v>
      </c>
      <c r="J101" s="35"/>
      <c r="O101" s="41">
        <f>I101*0.21</f>
        <v>0</v>
      </c>
      <c r="P101">
        <v>3</v>
      </c>
    </row>
    <row r="102">
      <c r="A102" s="35" t="s">
        <v>69</v>
      </c>
      <c r="B102" s="42"/>
      <c r="C102" s="43"/>
      <c r="D102" s="43"/>
      <c r="E102" s="44" t="s">
        <v>66</v>
      </c>
      <c r="F102" s="43"/>
      <c r="G102" s="43"/>
      <c r="H102" s="43"/>
      <c r="I102" s="43"/>
      <c r="J102" s="45"/>
    </row>
    <row r="103" ht="43.2">
      <c r="A103" s="35" t="s">
        <v>70</v>
      </c>
      <c r="B103" s="42"/>
      <c r="C103" s="43"/>
      <c r="D103" s="43"/>
      <c r="E103" s="46" t="s">
        <v>333</v>
      </c>
      <c r="F103" s="43"/>
      <c r="G103" s="43"/>
      <c r="H103" s="43"/>
      <c r="I103" s="43"/>
      <c r="J103" s="45"/>
    </row>
    <row r="104" ht="28.8">
      <c r="A104" s="35" t="s">
        <v>72</v>
      </c>
      <c r="B104" s="47"/>
      <c r="C104" s="48"/>
      <c r="D104" s="48"/>
      <c r="E104" s="37" t="s">
        <v>316</v>
      </c>
      <c r="F104" s="48"/>
      <c r="G104" s="48"/>
      <c r="H104" s="48"/>
      <c r="I104" s="48"/>
      <c r="J10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23</v>
      </c>
      <c r="I3" s="23">
        <f>SUMIFS(I8:I100,A8:A100,"SD")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SUMIFS(I9:I16,A9:A16,"P")</f>
        <v>0</v>
      </c>
      <c r="J8" s="34"/>
    </row>
    <row r="9">
      <c r="A9" s="35" t="s">
        <v>64</v>
      </c>
      <c r="B9" s="35">
        <v>1</v>
      </c>
      <c r="C9" s="36" t="s">
        <v>116</v>
      </c>
      <c r="D9" s="35" t="s">
        <v>66</v>
      </c>
      <c r="E9" s="37" t="s">
        <v>117</v>
      </c>
      <c r="F9" s="38" t="s">
        <v>118</v>
      </c>
      <c r="G9" s="39">
        <v>48.304000000000002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>
      <c r="A11" s="35" t="s">
        <v>70</v>
      </c>
      <c r="B11" s="42"/>
      <c r="C11" s="43"/>
      <c r="D11" s="43"/>
      <c r="E11" s="46" t="s">
        <v>340</v>
      </c>
      <c r="F11" s="43"/>
      <c r="G11" s="43"/>
      <c r="H11" s="43"/>
      <c r="I11" s="43"/>
      <c r="J11" s="45"/>
    </row>
    <row r="12" ht="72">
      <c r="A12" s="35" t="s">
        <v>72</v>
      </c>
      <c r="B12" s="42"/>
      <c r="C12" s="43"/>
      <c r="D12" s="43"/>
      <c r="E12" s="37" t="s">
        <v>120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121</v>
      </c>
      <c r="D13" s="35" t="s">
        <v>66</v>
      </c>
      <c r="E13" s="37" t="s">
        <v>122</v>
      </c>
      <c r="F13" s="38" t="s">
        <v>118</v>
      </c>
      <c r="G13" s="39">
        <v>727.30399999999997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43.2">
      <c r="A15" s="35" t="s">
        <v>70</v>
      </c>
      <c r="B15" s="42"/>
      <c r="C15" s="43"/>
      <c r="D15" s="43"/>
      <c r="E15" s="46" t="s">
        <v>341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29" t="s">
        <v>61</v>
      </c>
      <c r="B17" s="30"/>
      <c r="C17" s="31" t="s">
        <v>125</v>
      </c>
      <c r="D17" s="32"/>
      <c r="E17" s="29" t="s">
        <v>126</v>
      </c>
      <c r="F17" s="32"/>
      <c r="G17" s="32"/>
      <c r="H17" s="32"/>
      <c r="I17" s="33">
        <f>SUMIFS(I18:I49,A18:A49,"P")</f>
        <v>0</v>
      </c>
      <c r="J17" s="34"/>
    </row>
    <row r="18">
      <c r="A18" s="35" t="s">
        <v>64</v>
      </c>
      <c r="B18" s="35">
        <v>3</v>
      </c>
      <c r="C18" s="36" t="s">
        <v>127</v>
      </c>
      <c r="D18" s="35" t="s">
        <v>66</v>
      </c>
      <c r="E18" s="37" t="s">
        <v>128</v>
      </c>
      <c r="F18" s="38" t="s">
        <v>129</v>
      </c>
      <c r="G18" s="39">
        <v>705.54999999999995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69</v>
      </c>
      <c r="B19" s="42"/>
      <c r="C19" s="43"/>
      <c r="D19" s="43"/>
      <c r="E19" s="44" t="s">
        <v>66</v>
      </c>
      <c r="F19" s="43"/>
      <c r="G19" s="43"/>
      <c r="H19" s="43"/>
      <c r="I19" s="43"/>
      <c r="J19" s="45"/>
    </row>
    <row r="20">
      <c r="A20" s="35" t="s">
        <v>70</v>
      </c>
      <c r="B20" s="42"/>
      <c r="C20" s="43"/>
      <c r="D20" s="43"/>
      <c r="E20" s="46" t="s">
        <v>342</v>
      </c>
      <c r="F20" s="43"/>
      <c r="G20" s="43"/>
      <c r="H20" s="43"/>
      <c r="I20" s="43"/>
      <c r="J20" s="45"/>
    </row>
    <row r="21">
      <c r="A21" s="35" t="s">
        <v>72</v>
      </c>
      <c r="B21" s="42"/>
      <c r="C21" s="43"/>
      <c r="D21" s="43"/>
      <c r="E21" s="37" t="s">
        <v>274</v>
      </c>
      <c r="F21" s="43"/>
      <c r="G21" s="43"/>
      <c r="H21" s="43"/>
      <c r="I21" s="43"/>
      <c r="J21" s="45"/>
    </row>
    <row r="22">
      <c r="A22" s="35" t="s">
        <v>64</v>
      </c>
      <c r="B22" s="35">
        <v>4</v>
      </c>
      <c r="C22" s="36" t="s">
        <v>132</v>
      </c>
      <c r="D22" s="35" t="s">
        <v>66</v>
      </c>
      <c r="E22" s="37" t="s">
        <v>133</v>
      </c>
      <c r="F22" s="38" t="s">
        <v>118</v>
      </c>
      <c r="G22" s="39">
        <v>69.004999999999995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>
      <c r="A24" s="35" t="s">
        <v>70</v>
      </c>
      <c r="B24" s="42"/>
      <c r="C24" s="43"/>
      <c r="D24" s="43"/>
      <c r="E24" s="46" t="s">
        <v>343</v>
      </c>
      <c r="F24" s="43"/>
      <c r="G24" s="43"/>
      <c r="H24" s="43"/>
      <c r="I24" s="43"/>
      <c r="J24" s="45"/>
    </row>
    <row r="25" ht="409.5">
      <c r="A25" s="35" t="s">
        <v>72</v>
      </c>
      <c r="B25" s="42"/>
      <c r="C25" s="43"/>
      <c r="D25" s="43"/>
      <c r="E25" s="37" t="s">
        <v>136</v>
      </c>
      <c r="F25" s="43"/>
      <c r="G25" s="43"/>
      <c r="H25" s="43"/>
      <c r="I25" s="43"/>
      <c r="J25" s="45"/>
    </row>
    <row r="26">
      <c r="A26" s="35" t="s">
        <v>64</v>
      </c>
      <c r="B26" s="35">
        <v>5</v>
      </c>
      <c r="C26" s="36" t="s">
        <v>137</v>
      </c>
      <c r="D26" s="35" t="s">
        <v>66</v>
      </c>
      <c r="E26" s="37" t="s">
        <v>138</v>
      </c>
      <c r="F26" s="38" t="s">
        <v>139</v>
      </c>
      <c r="G26" s="39">
        <v>1173.085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>
      <c r="A28" s="35" t="s">
        <v>70</v>
      </c>
      <c r="B28" s="42"/>
      <c r="C28" s="43"/>
      <c r="D28" s="43"/>
      <c r="E28" s="46" t="s">
        <v>344</v>
      </c>
      <c r="F28" s="43"/>
      <c r="G28" s="43"/>
      <c r="H28" s="43"/>
      <c r="I28" s="43"/>
      <c r="J28" s="45"/>
    </row>
    <row r="29" ht="100.8">
      <c r="A29" s="35" t="s">
        <v>72</v>
      </c>
      <c r="B29" s="42"/>
      <c r="C29" s="43"/>
      <c r="D29" s="43"/>
      <c r="E29" s="37" t="s">
        <v>141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142</v>
      </c>
      <c r="D30" s="35" t="s">
        <v>66</v>
      </c>
      <c r="E30" s="37" t="s">
        <v>143</v>
      </c>
      <c r="F30" s="38" t="s">
        <v>144</v>
      </c>
      <c r="G30" s="39">
        <v>1358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>
      <c r="A32" s="35" t="s">
        <v>70</v>
      </c>
      <c r="B32" s="42"/>
      <c r="C32" s="43"/>
      <c r="D32" s="43"/>
      <c r="E32" s="46" t="s">
        <v>345</v>
      </c>
      <c r="F32" s="43"/>
      <c r="G32" s="43"/>
      <c r="H32" s="43"/>
      <c r="I32" s="43"/>
      <c r="J32" s="45"/>
    </row>
    <row r="33" ht="86.4">
      <c r="A33" s="35" t="s">
        <v>72</v>
      </c>
      <c r="B33" s="42"/>
      <c r="C33" s="43"/>
      <c r="D33" s="43"/>
      <c r="E33" s="37" t="s">
        <v>146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147</v>
      </c>
      <c r="D34" s="35" t="s">
        <v>66</v>
      </c>
      <c r="E34" s="37" t="s">
        <v>148</v>
      </c>
      <c r="F34" s="38" t="s">
        <v>118</v>
      </c>
      <c r="G34" s="39">
        <v>282.62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>
      <c r="A36" s="35" t="s">
        <v>70</v>
      </c>
      <c r="B36" s="42"/>
      <c r="C36" s="43"/>
      <c r="D36" s="43"/>
      <c r="E36" s="46" t="s">
        <v>346</v>
      </c>
      <c r="F36" s="43"/>
      <c r="G36" s="43"/>
      <c r="H36" s="43"/>
      <c r="I36" s="43"/>
      <c r="J36" s="45"/>
    </row>
    <row r="37" ht="288">
      <c r="A37" s="35" t="s">
        <v>72</v>
      </c>
      <c r="B37" s="42"/>
      <c r="C37" s="43"/>
      <c r="D37" s="43"/>
      <c r="E37" s="37" t="s">
        <v>279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151</v>
      </c>
      <c r="D38" s="35" t="s">
        <v>66</v>
      </c>
      <c r="E38" s="37" t="s">
        <v>152</v>
      </c>
      <c r="F38" s="38" t="s">
        <v>129</v>
      </c>
      <c r="G38" s="39">
        <v>895.20000000000005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>
      <c r="A40" s="35" t="s">
        <v>70</v>
      </c>
      <c r="B40" s="42"/>
      <c r="C40" s="43"/>
      <c r="D40" s="43"/>
      <c r="E40" s="46" t="s">
        <v>347</v>
      </c>
      <c r="F40" s="43"/>
      <c r="G40" s="43"/>
      <c r="H40" s="43"/>
      <c r="I40" s="43"/>
      <c r="J40" s="45"/>
    </row>
    <row r="41" ht="28.8">
      <c r="A41" s="35" t="s">
        <v>72</v>
      </c>
      <c r="B41" s="42"/>
      <c r="C41" s="43"/>
      <c r="D41" s="43"/>
      <c r="E41" s="37" t="s">
        <v>281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156</v>
      </c>
      <c r="D42" s="35" t="s">
        <v>66</v>
      </c>
      <c r="E42" s="37" t="s">
        <v>157</v>
      </c>
      <c r="F42" s="38" t="s">
        <v>129</v>
      </c>
      <c r="G42" s="39">
        <v>1413.0999999999999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37" t="s">
        <v>282</v>
      </c>
      <c r="F43" s="43"/>
      <c r="G43" s="43"/>
      <c r="H43" s="43"/>
      <c r="I43" s="43"/>
      <c r="J43" s="45"/>
    </row>
    <row r="44">
      <c r="A44" s="35" t="s">
        <v>70</v>
      </c>
      <c r="B44" s="42"/>
      <c r="C44" s="43"/>
      <c r="D44" s="43"/>
      <c r="E44" s="46" t="s">
        <v>348</v>
      </c>
      <c r="F44" s="43"/>
      <c r="G44" s="43"/>
      <c r="H44" s="43"/>
      <c r="I44" s="43"/>
      <c r="J44" s="45"/>
    </row>
    <row r="45" ht="57.6">
      <c r="A45" s="35" t="s">
        <v>72</v>
      </c>
      <c r="B45" s="42"/>
      <c r="C45" s="43"/>
      <c r="D45" s="43"/>
      <c r="E45" s="37" t="s">
        <v>284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160</v>
      </c>
      <c r="D46" s="35" t="s">
        <v>66</v>
      </c>
      <c r="E46" s="37" t="s">
        <v>161</v>
      </c>
      <c r="F46" s="38" t="s">
        <v>129</v>
      </c>
      <c r="G46" s="39">
        <v>1413.0999999999999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>
      <c r="A48" s="35" t="s">
        <v>70</v>
      </c>
      <c r="B48" s="42"/>
      <c r="C48" s="43"/>
      <c r="D48" s="43"/>
      <c r="E48" s="46" t="s">
        <v>348</v>
      </c>
      <c r="F48" s="43"/>
      <c r="G48" s="43"/>
      <c r="H48" s="43"/>
      <c r="I48" s="43"/>
      <c r="J48" s="45"/>
    </row>
    <row r="49" ht="28.8">
      <c r="A49" s="35" t="s">
        <v>72</v>
      </c>
      <c r="B49" s="42"/>
      <c r="C49" s="43"/>
      <c r="D49" s="43"/>
      <c r="E49" s="37" t="s">
        <v>286</v>
      </c>
      <c r="F49" s="43"/>
      <c r="G49" s="43"/>
      <c r="H49" s="43"/>
      <c r="I49" s="43"/>
      <c r="J49" s="45"/>
    </row>
    <row r="50">
      <c r="A50" s="29" t="s">
        <v>61</v>
      </c>
      <c r="B50" s="30"/>
      <c r="C50" s="31" t="s">
        <v>163</v>
      </c>
      <c r="D50" s="32"/>
      <c r="E50" s="29" t="s">
        <v>164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64</v>
      </c>
      <c r="B51" s="35">
        <v>11</v>
      </c>
      <c r="C51" s="36" t="s">
        <v>165</v>
      </c>
      <c r="D51" s="35" t="s">
        <v>66</v>
      </c>
      <c r="E51" s="37" t="s">
        <v>166</v>
      </c>
      <c r="F51" s="38" t="s">
        <v>129</v>
      </c>
      <c r="G51" s="39">
        <v>164.12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69</v>
      </c>
      <c r="B52" s="42"/>
      <c r="C52" s="43"/>
      <c r="D52" s="43"/>
      <c r="E52" s="44" t="s">
        <v>66</v>
      </c>
      <c r="F52" s="43"/>
      <c r="G52" s="43"/>
      <c r="H52" s="43"/>
      <c r="I52" s="43"/>
      <c r="J52" s="45"/>
    </row>
    <row r="53">
      <c r="A53" s="35" t="s">
        <v>70</v>
      </c>
      <c r="B53" s="42"/>
      <c r="C53" s="43"/>
      <c r="D53" s="43"/>
      <c r="E53" s="46" t="s">
        <v>349</v>
      </c>
      <c r="F53" s="43"/>
      <c r="G53" s="43"/>
      <c r="H53" s="43"/>
      <c r="I53" s="43"/>
      <c r="J53" s="45"/>
    </row>
    <row r="54" ht="172.8">
      <c r="A54" s="35" t="s">
        <v>72</v>
      </c>
      <c r="B54" s="42"/>
      <c r="C54" s="43"/>
      <c r="D54" s="43"/>
      <c r="E54" s="37" t="s">
        <v>168</v>
      </c>
      <c r="F54" s="43"/>
      <c r="G54" s="43"/>
      <c r="H54" s="43"/>
      <c r="I54" s="43"/>
      <c r="J54" s="45"/>
    </row>
    <row r="55">
      <c r="A55" s="29" t="s">
        <v>61</v>
      </c>
      <c r="B55" s="30"/>
      <c r="C55" s="31" t="s">
        <v>169</v>
      </c>
      <c r="D55" s="32"/>
      <c r="E55" s="29" t="s">
        <v>170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64</v>
      </c>
      <c r="B56" s="35">
        <v>12</v>
      </c>
      <c r="C56" s="36" t="s">
        <v>171</v>
      </c>
      <c r="D56" s="35" t="s">
        <v>66</v>
      </c>
      <c r="E56" s="37" t="s">
        <v>172</v>
      </c>
      <c r="F56" s="38" t="s">
        <v>118</v>
      </c>
      <c r="G56" s="39">
        <v>69.004999999999995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>
      <c r="A57" s="35" t="s">
        <v>69</v>
      </c>
      <c r="B57" s="42"/>
      <c r="C57" s="43"/>
      <c r="D57" s="43"/>
      <c r="E57" s="44" t="s">
        <v>66</v>
      </c>
      <c r="F57" s="43"/>
      <c r="G57" s="43"/>
      <c r="H57" s="43"/>
      <c r="I57" s="43"/>
      <c r="J57" s="45"/>
    </row>
    <row r="58">
      <c r="A58" s="35" t="s">
        <v>70</v>
      </c>
      <c r="B58" s="42"/>
      <c r="C58" s="43"/>
      <c r="D58" s="43"/>
      <c r="E58" s="46" t="s">
        <v>343</v>
      </c>
      <c r="F58" s="43"/>
      <c r="G58" s="43"/>
      <c r="H58" s="43"/>
      <c r="I58" s="43"/>
      <c r="J58" s="45"/>
    </row>
    <row r="59" ht="57.6">
      <c r="A59" s="35" t="s">
        <v>72</v>
      </c>
      <c r="B59" s="42"/>
      <c r="C59" s="43"/>
      <c r="D59" s="43"/>
      <c r="E59" s="37" t="s">
        <v>295</v>
      </c>
      <c r="F59" s="43"/>
      <c r="G59" s="43"/>
      <c r="H59" s="43"/>
      <c r="I59" s="43"/>
      <c r="J59" s="45"/>
    </row>
    <row r="60">
      <c r="A60" s="35" t="s">
        <v>64</v>
      </c>
      <c r="B60" s="35">
        <v>13</v>
      </c>
      <c r="C60" s="36" t="s">
        <v>175</v>
      </c>
      <c r="D60" s="35" t="s">
        <v>66</v>
      </c>
      <c r="E60" s="37" t="s">
        <v>176</v>
      </c>
      <c r="F60" s="38" t="s">
        <v>118</v>
      </c>
      <c r="G60" s="39">
        <v>931.05600000000004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 ht="144">
      <c r="A61" s="35" t="s">
        <v>69</v>
      </c>
      <c r="B61" s="42"/>
      <c r="C61" s="43"/>
      <c r="D61" s="43"/>
      <c r="E61" s="37" t="s">
        <v>296</v>
      </c>
      <c r="F61" s="43"/>
      <c r="G61" s="43"/>
      <c r="H61" s="43"/>
      <c r="I61" s="43"/>
      <c r="J61" s="45"/>
    </row>
    <row r="62">
      <c r="A62" s="35" t="s">
        <v>70</v>
      </c>
      <c r="B62" s="42"/>
      <c r="C62" s="43"/>
      <c r="D62" s="43"/>
      <c r="E62" s="46" t="s">
        <v>350</v>
      </c>
      <c r="F62" s="43"/>
      <c r="G62" s="43"/>
      <c r="H62" s="43"/>
      <c r="I62" s="43"/>
      <c r="J62" s="45"/>
    </row>
    <row r="63" ht="86.4">
      <c r="A63" s="35" t="s">
        <v>72</v>
      </c>
      <c r="B63" s="42"/>
      <c r="C63" s="43"/>
      <c r="D63" s="43"/>
      <c r="E63" s="37" t="s">
        <v>298</v>
      </c>
      <c r="F63" s="43"/>
      <c r="G63" s="43"/>
      <c r="H63" s="43"/>
      <c r="I63" s="43"/>
      <c r="J63" s="45"/>
    </row>
    <row r="64">
      <c r="A64" s="35" t="s">
        <v>64</v>
      </c>
      <c r="B64" s="35">
        <v>14</v>
      </c>
      <c r="C64" s="36" t="s">
        <v>179</v>
      </c>
      <c r="D64" s="35" t="s">
        <v>66</v>
      </c>
      <c r="E64" s="37" t="s">
        <v>180</v>
      </c>
      <c r="F64" s="38" t="s">
        <v>129</v>
      </c>
      <c r="G64" s="39">
        <v>706.54999999999995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28.8">
      <c r="A65" s="35" t="s">
        <v>69</v>
      </c>
      <c r="B65" s="42"/>
      <c r="C65" s="43"/>
      <c r="D65" s="43"/>
      <c r="E65" s="37" t="s">
        <v>299</v>
      </c>
      <c r="F65" s="43"/>
      <c r="G65" s="43"/>
      <c r="H65" s="43"/>
      <c r="I65" s="43"/>
      <c r="J65" s="45"/>
    </row>
    <row r="66">
      <c r="A66" s="35" t="s">
        <v>70</v>
      </c>
      <c r="B66" s="42"/>
      <c r="C66" s="43"/>
      <c r="D66" s="43"/>
      <c r="E66" s="46" t="s">
        <v>351</v>
      </c>
      <c r="F66" s="43"/>
      <c r="G66" s="43"/>
      <c r="H66" s="43"/>
      <c r="I66" s="43"/>
      <c r="J66" s="45"/>
    </row>
    <row r="67" ht="115.2">
      <c r="A67" s="35" t="s">
        <v>72</v>
      </c>
      <c r="B67" s="42"/>
      <c r="C67" s="43"/>
      <c r="D67" s="43"/>
      <c r="E67" s="37" t="s">
        <v>301</v>
      </c>
      <c r="F67" s="43"/>
      <c r="G67" s="43"/>
      <c r="H67" s="43"/>
      <c r="I67" s="43"/>
      <c r="J67" s="45"/>
    </row>
    <row r="68">
      <c r="A68" s="35" t="s">
        <v>64</v>
      </c>
      <c r="B68" s="35">
        <v>15</v>
      </c>
      <c r="C68" s="36" t="s">
        <v>183</v>
      </c>
      <c r="D68" s="35" t="s">
        <v>66</v>
      </c>
      <c r="E68" s="37" t="s">
        <v>184</v>
      </c>
      <c r="F68" s="38" t="s">
        <v>129</v>
      </c>
      <c r="G68" s="39">
        <v>4564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>
      <c r="A70" s="35" t="s">
        <v>70</v>
      </c>
      <c r="B70" s="42"/>
      <c r="C70" s="43"/>
      <c r="D70" s="43"/>
      <c r="E70" s="46" t="s">
        <v>352</v>
      </c>
      <c r="F70" s="43"/>
      <c r="G70" s="43"/>
      <c r="H70" s="43"/>
      <c r="I70" s="43"/>
      <c r="J70" s="45"/>
    </row>
    <row r="71" ht="72">
      <c r="A71" s="35" t="s">
        <v>72</v>
      </c>
      <c r="B71" s="42"/>
      <c r="C71" s="43"/>
      <c r="D71" s="43"/>
      <c r="E71" s="37" t="s">
        <v>303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187</v>
      </c>
      <c r="D72" s="35" t="s">
        <v>66</v>
      </c>
      <c r="E72" s="37" t="s">
        <v>304</v>
      </c>
      <c r="F72" s="38" t="s">
        <v>129</v>
      </c>
      <c r="G72" s="39">
        <v>4564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37" t="s">
        <v>305</v>
      </c>
      <c r="F73" s="43"/>
      <c r="G73" s="43"/>
      <c r="H73" s="43"/>
      <c r="I73" s="43"/>
      <c r="J73" s="45"/>
    </row>
    <row r="74">
      <c r="A74" s="35" t="s">
        <v>70</v>
      </c>
      <c r="B74" s="42"/>
      <c r="C74" s="43"/>
      <c r="D74" s="43"/>
      <c r="E74" s="46" t="s">
        <v>352</v>
      </c>
      <c r="F74" s="43"/>
      <c r="G74" s="43"/>
      <c r="H74" s="43"/>
      <c r="I74" s="43"/>
      <c r="J74" s="45"/>
    </row>
    <row r="75" ht="158.4">
      <c r="A75" s="35" t="s">
        <v>72</v>
      </c>
      <c r="B75" s="42"/>
      <c r="C75" s="43"/>
      <c r="D75" s="43"/>
      <c r="E75" s="37" t="s">
        <v>306</v>
      </c>
      <c r="F75" s="43"/>
      <c r="G75" s="43"/>
      <c r="H75" s="43"/>
      <c r="I75" s="43"/>
      <c r="J75" s="45"/>
    </row>
    <row r="76">
      <c r="A76" s="35" t="s">
        <v>64</v>
      </c>
      <c r="B76" s="35">
        <v>17</v>
      </c>
      <c r="C76" s="36" t="s">
        <v>191</v>
      </c>
      <c r="D76" s="35" t="s">
        <v>66</v>
      </c>
      <c r="E76" s="37" t="s">
        <v>192</v>
      </c>
      <c r="F76" s="38" t="s">
        <v>129</v>
      </c>
      <c r="G76" s="39">
        <v>4655.2799999999997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69</v>
      </c>
      <c r="B77" s="42"/>
      <c r="C77" s="43"/>
      <c r="D77" s="43"/>
      <c r="E77" s="44" t="s">
        <v>66</v>
      </c>
      <c r="F77" s="43"/>
      <c r="G77" s="43"/>
      <c r="H77" s="43"/>
      <c r="I77" s="43"/>
      <c r="J77" s="45"/>
    </row>
    <row r="78">
      <c r="A78" s="35" t="s">
        <v>70</v>
      </c>
      <c r="B78" s="42"/>
      <c r="C78" s="43"/>
      <c r="D78" s="43"/>
      <c r="E78" s="46" t="s">
        <v>353</v>
      </c>
      <c r="F78" s="43"/>
      <c r="G78" s="43"/>
      <c r="H78" s="43"/>
      <c r="I78" s="43"/>
      <c r="J78" s="45"/>
    </row>
    <row r="79" ht="187.2">
      <c r="A79" s="35" t="s">
        <v>72</v>
      </c>
      <c r="B79" s="42"/>
      <c r="C79" s="43"/>
      <c r="D79" s="43"/>
      <c r="E79" s="37" t="s">
        <v>194</v>
      </c>
      <c r="F79" s="43"/>
      <c r="G79" s="43"/>
      <c r="H79" s="43"/>
      <c r="I79" s="43"/>
      <c r="J79" s="45"/>
    </row>
    <row r="80">
      <c r="A80" s="35" t="s">
        <v>64</v>
      </c>
      <c r="B80" s="35">
        <v>18</v>
      </c>
      <c r="C80" s="36" t="s">
        <v>195</v>
      </c>
      <c r="D80" s="35" t="s">
        <v>66</v>
      </c>
      <c r="E80" s="37" t="s">
        <v>196</v>
      </c>
      <c r="F80" s="38" t="s">
        <v>144</v>
      </c>
      <c r="G80" s="39">
        <v>60.399999999999999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69</v>
      </c>
      <c r="B81" s="42"/>
      <c r="C81" s="43"/>
      <c r="D81" s="43"/>
      <c r="E81" s="44" t="s">
        <v>66</v>
      </c>
      <c r="F81" s="43"/>
      <c r="G81" s="43"/>
      <c r="H81" s="43"/>
      <c r="I81" s="43"/>
      <c r="J81" s="45"/>
    </row>
    <row r="82" ht="43.2">
      <c r="A82" s="35" t="s">
        <v>70</v>
      </c>
      <c r="B82" s="42"/>
      <c r="C82" s="43"/>
      <c r="D82" s="43"/>
      <c r="E82" s="46" t="s">
        <v>354</v>
      </c>
      <c r="F82" s="43"/>
      <c r="G82" s="43"/>
      <c r="H82" s="43"/>
      <c r="I82" s="43"/>
      <c r="J82" s="45"/>
    </row>
    <row r="83" ht="43.2">
      <c r="A83" s="35" t="s">
        <v>72</v>
      </c>
      <c r="B83" s="42"/>
      <c r="C83" s="43"/>
      <c r="D83" s="43"/>
      <c r="E83" s="37" t="s">
        <v>334</v>
      </c>
      <c r="F83" s="43"/>
      <c r="G83" s="43"/>
      <c r="H83" s="43"/>
      <c r="I83" s="43"/>
      <c r="J83" s="45"/>
    </row>
    <row r="84">
      <c r="A84" s="29" t="s">
        <v>61</v>
      </c>
      <c r="B84" s="30"/>
      <c r="C84" s="31" t="s">
        <v>206</v>
      </c>
      <c r="D84" s="32"/>
      <c r="E84" s="29" t="s">
        <v>207</v>
      </c>
      <c r="F84" s="32"/>
      <c r="G84" s="32"/>
      <c r="H84" s="32"/>
      <c r="I84" s="33">
        <f>SUMIFS(I85:I100,A85:A100,"P")</f>
        <v>0</v>
      </c>
      <c r="J84" s="34"/>
    </row>
    <row r="85">
      <c r="A85" s="35" t="s">
        <v>64</v>
      </c>
      <c r="B85" s="35">
        <v>19</v>
      </c>
      <c r="C85" s="36" t="s">
        <v>208</v>
      </c>
      <c r="D85" s="35" t="s">
        <v>66</v>
      </c>
      <c r="E85" s="37" t="s">
        <v>209</v>
      </c>
      <c r="F85" s="38" t="s">
        <v>107</v>
      </c>
      <c r="G85" s="39">
        <v>31</v>
      </c>
      <c r="H85" s="40">
        <v>0</v>
      </c>
      <c r="I85" s="40">
        <f>ROUND(G85*H85,P4)</f>
        <v>0</v>
      </c>
      <c r="J85" s="35"/>
      <c r="O85" s="41">
        <f>I85*0.21</f>
        <v>0</v>
      </c>
      <c r="P85">
        <v>3</v>
      </c>
    </row>
    <row r="86">
      <c r="A86" s="35" t="s">
        <v>69</v>
      </c>
      <c r="B86" s="42"/>
      <c r="C86" s="43"/>
      <c r="D86" s="43"/>
      <c r="E86" s="44" t="s">
        <v>66</v>
      </c>
      <c r="F86" s="43"/>
      <c r="G86" s="43"/>
      <c r="H86" s="43"/>
      <c r="I86" s="43"/>
      <c r="J86" s="45"/>
    </row>
    <row r="87">
      <c r="A87" s="35" t="s">
        <v>70</v>
      </c>
      <c r="B87" s="42"/>
      <c r="C87" s="43"/>
      <c r="D87" s="43"/>
      <c r="E87" s="46" t="s">
        <v>355</v>
      </c>
      <c r="F87" s="43"/>
      <c r="G87" s="43"/>
      <c r="H87" s="43"/>
      <c r="I87" s="43"/>
      <c r="J87" s="45"/>
    </row>
    <row r="88" ht="57.6">
      <c r="A88" s="35" t="s">
        <v>72</v>
      </c>
      <c r="B88" s="42"/>
      <c r="C88" s="43"/>
      <c r="D88" s="43"/>
      <c r="E88" s="37" t="s">
        <v>310</v>
      </c>
      <c r="F88" s="43"/>
      <c r="G88" s="43"/>
      <c r="H88" s="43"/>
      <c r="I88" s="43"/>
      <c r="J88" s="45"/>
    </row>
    <row r="89">
      <c r="A89" s="35" t="s">
        <v>64</v>
      </c>
      <c r="B89" s="35">
        <v>20</v>
      </c>
      <c r="C89" s="36" t="s">
        <v>212</v>
      </c>
      <c r="D89" s="35" t="s">
        <v>66</v>
      </c>
      <c r="E89" s="37" t="s">
        <v>213</v>
      </c>
      <c r="F89" s="38" t="s">
        <v>107</v>
      </c>
      <c r="G89" s="39">
        <v>15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69</v>
      </c>
      <c r="B90" s="42"/>
      <c r="C90" s="43"/>
      <c r="D90" s="43"/>
      <c r="E90" s="44" t="s">
        <v>66</v>
      </c>
      <c r="F90" s="43"/>
      <c r="G90" s="43"/>
      <c r="H90" s="43"/>
      <c r="I90" s="43"/>
      <c r="J90" s="45"/>
    </row>
    <row r="91" ht="43.2">
      <c r="A91" s="35" t="s">
        <v>70</v>
      </c>
      <c r="B91" s="42"/>
      <c r="C91" s="43"/>
      <c r="D91" s="43"/>
      <c r="E91" s="46" t="s">
        <v>356</v>
      </c>
      <c r="F91" s="43"/>
      <c r="G91" s="43"/>
      <c r="H91" s="43"/>
      <c r="I91" s="43"/>
      <c r="J91" s="45"/>
    </row>
    <row r="92" ht="28.8">
      <c r="A92" s="35" t="s">
        <v>72</v>
      </c>
      <c r="B92" s="42"/>
      <c r="C92" s="43"/>
      <c r="D92" s="43"/>
      <c r="E92" s="37" t="s">
        <v>312</v>
      </c>
      <c r="F92" s="43"/>
      <c r="G92" s="43"/>
      <c r="H92" s="43"/>
      <c r="I92" s="43"/>
      <c r="J92" s="45"/>
    </row>
    <row r="93" ht="28.8">
      <c r="A93" s="35" t="s">
        <v>64</v>
      </c>
      <c r="B93" s="35">
        <v>21</v>
      </c>
      <c r="C93" s="36" t="s">
        <v>216</v>
      </c>
      <c r="D93" s="35" t="s">
        <v>66</v>
      </c>
      <c r="E93" s="37" t="s">
        <v>265</v>
      </c>
      <c r="F93" s="38" t="s">
        <v>129</v>
      </c>
      <c r="G93" s="39">
        <v>223.80000000000001</v>
      </c>
      <c r="H93" s="40">
        <v>0</v>
      </c>
      <c r="I93" s="40">
        <f>ROUND(G93*H93,P4)</f>
        <v>0</v>
      </c>
      <c r="J93" s="35"/>
      <c r="O93" s="41">
        <f>I93*0.21</f>
        <v>0</v>
      </c>
      <c r="P93">
        <v>3</v>
      </c>
    </row>
    <row r="94">
      <c r="A94" s="35" t="s">
        <v>69</v>
      </c>
      <c r="B94" s="42"/>
      <c r="C94" s="43"/>
      <c r="D94" s="43"/>
      <c r="E94" s="44" t="s">
        <v>66</v>
      </c>
      <c r="F94" s="43"/>
      <c r="G94" s="43"/>
      <c r="H94" s="43"/>
      <c r="I94" s="43"/>
      <c r="J94" s="45"/>
    </row>
    <row r="95">
      <c r="A95" s="35" t="s">
        <v>70</v>
      </c>
      <c r="B95" s="42"/>
      <c r="C95" s="43"/>
      <c r="D95" s="43"/>
      <c r="E95" s="46" t="s">
        <v>357</v>
      </c>
      <c r="F95" s="43"/>
      <c r="G95" s="43"/>
      <c r="H95" s="43"/>
      <c r="I95" s="43"/>
      <c r="J95" s="45"/>
    </row>
    <row r="96" ht="43.2">
      <c r="A96" s="35" t="s">
        <v>72</v>
      </c>
      <c r="B96" s="42"/>
      <c r="C96" s="43"/>
      <c r="D96" s="43"/>
      <c r="E96" s="37" t="s">
        <v>314</v>
      </c>
      <c r="F96" s="43"/>
      <c r="G96" s="43"/>
      <c r="H96" s="43"/>
      <c r="I96" s="43"/>
      <c r="J96" s="45"/>
    </row>
    <row r="97">
      <c r="A97" s="35" t="s">
        <v>64</v>
      </c>
      <c r="B97" s="35">
        <v>22</v>
      </c>
      <c r="C97" s="36" t="s">
        <v>220</v>
      </c>
      <c r="D97" s="35" t="s">
        <v>66</v>
      </c>
      <c r="E97" s="37" t="s">
        <v>221</v>
      </c>
      <c r="F97" s="38" t="s">
        <v>144</v>
      </c>
      <c r="G97" s="39">
        <v>60.399999999999999</v>
      </c>
      <c r="H97" s="40">
        <v>0</v>
      </c>
      <c r="I97" s="40">
        <f>ROUND(G97*H97,P4)</f>
        <v>0</v>
      </c>
      <c r="J97" s="35"/>
      <c r="O97" s="41">
        <f>I97*0.21</f>
        <v>0</v>
      </c>
      <c r="P97">
        <v>3</v>
      </c>
    </row>
    <row r="98">
      <c r="A98" s="35" t="s">
        <v>69</v>
      </c>
      <c r="B98" s="42"/>
      <c r="C98" s="43"/>
      <c r="D98" s="43"/>
      <c r="E98" s="44" t="s">
        <v>66</v>
      </c>
      <c r="F98" s="43"/>
      <c r="G98" s="43"/>
      <c r="H98" s="43"/>
      <c r="I98" s="43"/>
      <c r="J98" s="45"/>
    </row>
    <row r="99" ht="43.2">
      <c r="A99" s="35" t="s">
        <v>70</v>
      </c>
      <c r="B99" s="42"/>
      <c r="C99" s="43"/>
      <c r="D99" s="43"/>
      <c r="E99" s="46" t="s">
        <v>354</v>
      </c>
      <c r="F99" s="43"/>
      <c r="G99" s="43"/>
      <c r="H99" s="43"/>
      <c r="I99" s="43"/>
      <c r="J99" s="45"/>
    </row>
    <row r="100" ht="28.8">
      <c r="A100" s="35" t="s">
        <v>72</v>
      </c>
      <c r="B100" s="47"/>
      <c r="C100" s="48"/>
      <c r="D100" s="48"/>
      <c r="E100" s="37" t="s">
        <v>316</v>
      </c>
      <c r="F100" s="48"/>
      <c r="G100" s="48"/>
      <c r="H100" s="48"/>
      <c r="I100" s="48"/>
      <c r="J1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43</v>
      </c>
      <c r="F2" s="15"/>
      <c r="G2" s="15"/>
      <c r="H2" s="15"/>
      <c r="I2" s="15"/>
      <c r="J2" s="17"/>
    </row>
    <row r="3">
      <c r="A3" s="3" t="s">
        <v>44</v>
      </c>
      <c r="B3" s="18" t="s">
        <v>45</v>
      </c>
      <c r="C3" s="19" t="s">
        <v>46</v>
      </c>
      <c r="D3" s="20"/>
      <c r="E3" s="21" t="s">
        <v>47</v>
      </c>
      <c r="F3" s="15"/>
      <c r="G3" s="15"/>
      <c r="H3" s="22" t="s">
        <v>25</v>
      </c>
      <c r="I3" s="23">
        <f>SUMIFS(I8:I85,A8:A85,"SD")</f>
        <v>0</v>
      </c>
      <c r="J3" s="17"/>
      <c r="O3">
        <v>0</v>
      </c>
      <c r="P3">
        <v>2</v>
      </c>
    </row>
    <row r="4">
      <c r="A4" s="3" t="s">
        <v>48</v>
      </c>
      <c r="B4" s="18" t="s">
        <v>49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50</v>
      </c>
      <c r="B5" s="25" t="s">
        <v>51</v>
      </c>
      <c r="C5" s="7" t="s">
        <v>52</v>
      </c>
      <c r="D5" s="7" t="s">
        <v>53</v>
      </c>
      <c r="E5" s="7" t="s">
        <v>54</v>
      </c>
      <c r="F5" s="7" t="s">
        <v>55</v>
      </c>
      <c r="G5" s="7" t="s">
        <v>56</v>
      </c>
      <c r="H5" s="7" t="s">
        <v>57</v>
      </c>
      <c r="I5" s="7"/>
      <c r="J5" s="26" t="s">
        <v>58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59</v>
      </c>
      <c r="I6" s="7" t="s">
        <v>60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61</v>
      </c>
      <c r="B8" s="30"/>
      <c r="C8" s="31" t="s">
        <v>62</v>
      </c>
      <c r="D8" s="32"/>
      <c r="E8" s="29" t="s">
        <v>63</v>
      </c>
      <c r="F8" s="32"/>
      <c r="G8" s="32"/>
      <c r="H8" s="32"/>
      <c r="I8" s="33">
        <f>SUMIFS(I9:I20,A9:A20,"P")</f>
        <v>0</v>
      </c>
      <c r="J8" s="34"/>
    </row>
    <row r="9">
      <c r="A9" s="35" t="s">
        <v>64</v>
      </c>
      <c r="B9" s="35">
        <v>1</v>
      </c>
      <c r="C9" s="36" t="s">
        <v>358</v>
      </c>
      <c r="D9" s="35" t="s">
        <v>66</v>
      </c>
      <c r="E9" s="37" t="s">
        <v>359</v>
      </c>
      <c r="F9" s="38" t="s">
        <v>245</v>
      </c>
      <c r="G9" s="39">
        <v>23.670000000000002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69</v>
      </c>
      <c r="B10" s="42"/>
      <c r="C10" s="43"/>
      <c r="D10" s="43"/>
      <c r="E10" s="44" t="s">
        <v>66</v>
      </c>
      <c r="F10" s="43"/>
      <c r="G10" s="43"/>
      <c r="H10" s="43"/>
      <c r="I10" s="43"/>
      <c r="J10" s="45"/>
    </row>
    <row r="11" ht="28.8">
      <c r="A11" s="35" t="s">
        <v>70</v>
      </c>
      <c r="B11" s="42"/>
      <c r="C11" s="43"/>
      <c r="D11" s="43"/>
      <c r="E11" s="46" t="s">
        <v>360</v>
      </c>
      <c r="F11" s="43"/>
      <c r="G11" s="43"/>
      <c r="H11" s="43"/>
      <c r="I11" s="43"/>
      <c r="J11" s="45"/>
    </row>
    <row r="12" ht="28.8">
      <c r="A12" s="35" t="s">
        <v>72</v>
      </c>
      <c r="B12" s="42"/>
      <c r="C12" s="43"/>
      <c r="D12" s="43"/>
      <c r="E12" s="37" t="s">
        <v>124</v>
      </c>
      <c r="F12" s="43"/>
      <c r="G12" s="43"/>
      <c r="H12" s="43"/>
      <c r="I12" s="43"/>
      <c r="J12" s="45"/>
    </row>
    <row r="13">
      <c r="A13" s="35" t="s">
        <v>64</v>
      </c>
      <c r="B13" s="35">
        <v>2</v>
      </c>
      <c r="C13" s="36" t="s">
        <v>361</v>
      </c>
      <c r="D13" s="35" t="s">
        <v>66</v>
      </c>
      <c r="E13" s="37" t="s">
        <v>362</v>
      </c>
      <c r="F13" s="38" t="s">
        <v>245</v>
      </c>
      <c r="G13" s="39">
        <v>164.53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69</v>
      </c>
      <c r="B14" s="42"/>
      <c r="C14" s="43"/>
      <c r="D14" s="43"/>
      <c r="E14" s="44" t="s">
        <v>66</v>
      </c>
      <c r="F14" s="43"/>
      <c r="G14" s="43"/>
      <c r="H14" s="43"/>
      <c r="I14" s="43"/>
      <c r="J14" s="45"/>
    </row>
    <row r="15" ht="86.4">
      <c r="A15" s="35" t="s">
        <v>70</v>
      </c>
      <c r="B15" s="42"/>
      <c r="C15" s="43"/>
      <c r="D15" s="43"/>
      <c r="E15" s="46" t="s">
        <v>363</v>
      </c>
      <c r="F15" s="43"/>
      <c r="G15" s="43"/>
      <c r="H15" s="43"/>
      <c r="I15" s="43"/>
      <c r="J15" s="45"/>
    </row>
    <row r="16" ht="28.8">
      <c r="A16" s="35" t="s">
        <v>72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5"/>
    </row>
    <row r="17">
      <c r="A17" s="35" t="s">
        <v>64</v>
      </c>
      <c r="B17" s="35">
        <v>3</v>
      </c>
      <c r="C17" s="36" t="s">
        <v>364</v>
      </c>
      <c r="D17" s="35" t="s">
        <v>66</v>
      </c>
      <c r="E17" s="37" t="s">
        <v>365</v>
      </c>
      <c r="F17" s="38" t="s">
        <v>118</v>
      </c>
      <c r="G17" s="39">
        <v>6.3360000000000003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69</v>
      </c>
      <c r="B18" s="42"/>
      <c r="C18" s="43"/>
      <c r="D18" s="43"/>
      <c r="E18" s="44" t="s">
        <v>66</v>
      </c>
      <c r="F18" s="43"/>
      <c r="G18" s="43"/>
      <c r="H18" s="43"/>
      <c r="I18" s="43"/>
      <c r="J18" s="45"/>
    </row>
    <row r="19" ht="28.8">
      <c r="A19" s="35" t="s">
        <v>70</v>
      </c>
      <c r="B19" s="42"/>
      <c r="C19" s="43"/>
      <c r="D19" s="43"/>
      <c r="E19" s="46" t="s">
        <v>366</v>
      </c>
      <c r="F19" s="43"/>
      <c r="G19" s="43"/>
      <c r="H19" s="43"/>
      <c r="I19" s="43"/>
      <c r="J19" s="45"/>
    </row>
    <row r="20" ht="72">
      <c r="A20" s="35" t="s">
        <v>72</v>
      </c>
      <c r="B20" s="42"/>
      <c r="C20" s="43"/>
      <c r="D20" s="43"/>
      <c r="E20" s="37" t="s">
        <v>367</v>
      </c>
      <c r="F20" s="43"/>
      <c r="G20" s="43"/>
      <c r="H20" s="43"/>
      <c r="I20" s="43"/>
      <c r="J20" s="45"/>
    </row>
    <row r="21">
      <c r="A21" s="29" t="s">
        <v>61</v>
      </c>
      <c r="B21" s="30"/>
      <c r="C21" s="31" t="s">
        <v>125</v>
      </c>
      <c r="D21" s="32"/>
      <c r="E21" s="29" t="s">
        <v>126</v>
      </c>
      <c r="F21" s="32"/>
      <c r="G21" s="32"/>
      <c r="H21" s="32"/>
      <c r="I21" s="33">
        <f>SUMIFS(I22:I57,A22:A57,"P")</f>
        <v>0</v>
      </c>
      <c r="J21" s="34"/>
    </row>
    <row r="22">
      <c r="A22" s="35" t="s">
        <v>64</v>
      </c>
      <c r="B22" s="35">
        <v>4</v>
      </c>
      <c r="C22" s="36" t="s">
        <v>127</v>
      </c>
      <c r="D22" s="35" t="s">
        <v>66</v>
      </c>
      <c r="E22" s="37" t="s">
        <v>368</v>
      </c>
      <c r="F22" s="38" t="s">
        <v>129</v>
      </c>
      <c r="G22" s="39">
        <v>67.920000000000002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69</v>
      </c>
      <c r="B23" s="42"/>
      <c r="C23" s="43"/>
      <c r="D23" s="43"/>
      <c r="E23" s="44" t="s">
        <v>66</v>
      </c>
      <c r="F23" s="43"/>
      <c r="G23" s="43"/>
      <c r="H23" s="43"/>
      <c r="I23" s="43"/>
      <c r="J23" s="45"/>
    </row>
    <row r="24" ht="28.8">
      <c r="A24" s="35" t="s">
        <v>70</v>
      </c>
      <c r="B24" s="42"/>
      <c r="C24" s="43"/>
      <c r="D24" s="43"/>
      <c r="E24" s="46" t="s">
        <v>369</v>
      </c>
      <c r="F24" s="43"/>
      <c r="G24" s="43"/>
      <c r="H24" s="43"/>
      <c r="I24" s="43"/>
      <c r="J24" s="45"/>
    </row>
    <row r="25" ht="57.6">
      <c r="A25" s="35" t="s">
        <v>72</v>
      </c>
      <c r="B25" s="42"/>
      <c r="C25" s="43"/>
      <c r="D25" s="43"/>
      <c r="E25" s="37" t="s">
        <v>131</v>
      </c>
      <c r="F25" s="43"/>
      <c r="G25" s="43"/>
      <c r="H25" s="43"/>
      <c r="I25" s="43"/>
      <c r="J25" s="45"/>
    </row>
    <row r="26" ht="28.8">
      <c r="A26" s="35" t="s">
        <v>64</v>
      </c>
      <c r="B26" s="35">
        <v>5</v>
      </c>
      <c r="C26" s="36" t="s">
        <v>370</v>
      </c>
      <c r="D26" s="35" t="s">
        <v>66</v>
      </c>
      <c r="E26" s="37" t="s">
        <v>371</v>
      </c>
      <c r="F26" s="38" t="s">
        <v>118</v>
      </c>
      <c r="G26" s="39">
        <v>10.76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69</v>
      </c>
      <c r="B27" s="42"/>
      <c r="C27" s="43"/>
      <c r="D27" s="43"/>
      <c r="E27" s="44" t="s">
        <v>66</v>
      </c>
      <c r="F27" s="43"/>
      <c r="G27" s="43"/>
      <c r="H27" s="43"/>
      <c r="I27" s="43"/>
      <c r="J27" s="45"/>
    </row>
    <row r="28" ht="28.8">
      <c r="A28" s="35" t="s">
        <v>70</v>
      </c>
      <c r="B28" s="42"/>
      <c r="C28" s="43"/>
      <c r="D28" s="43"/>
      <c r="E28" s="46" t="s">
        <v>372</v>
      </c>
      <c r="F28" s="43"/>
      <c r="G28" s="43"/>
      <c r="H28" s="43"/>
      <c r="I28" s="43"/>
      <c r="J28" s="45"/>
    </row>
    <row r="29" ht="72">
      <c r="A29" s="35" t="s">
        <v>72</v>
      </c>
      <c r="B29" s="42"/>
      <c r="C29" s="43"/>
      <c r="D29" s="43"/>
      <c r="E29" s="37" t="s">
        <v>373</v>
      </c>
      <c r="F29" s="43"/>
      <c r="G29" s="43"/>
      <c r="H29" s="43"/>
      <c r="I29" s="43"/>
      <c r="J29" s="45"/>
    </row>
    <row r="30">
      <c r="A30" s="35" t="s">
        <v>64</v>
      </c>
      <c r="B30" s="35">
        <v>6</v>
      </c>
      <c r="C30" s="36" t="s">
        <v>374</v>
      </c>
      <c r="D30" s="35" t="s">
        <v>66</v>
      </c>
      <c r="E30" s="37" t="s">
        <v>375</v>
      </c>
      <c r="F30" s="38" t="s">
        <v>118</v>
      </c>
      <c r="G30" s="39">
        <v>21.07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69</v>
      </c>
      <c r="B31" s="42"/>
      <c r="C31" s="43"/>
      <c r="D31" s="43"/>
      <c r="E31" s="44" t="s">
        <v>66</v>
      </c>
      <c r="F31" s="43"/>
      <c r="G31" s="43"/>
      <c r="H31" s="43"/>
      <c r="I31" s="43"/>
      <c r="J31" s="45"/>
    </row>
    <row r="32" ht="28.8">
      <c r="A32" s="35" t="s">
        <v>70</v>
      </c>
      <c r="B32" s="42"/>
      <c r="C32" s="43"/>
      <c r="D32" s="43"/>
      <c r="E32" s="46" t="s">
        <v>376</v>
      </c>
      <c r="F32" s="43"/>
      <c r="G32" s="43"/>
      <c r="H32" s="43"/>
      <c r="I32" s="43"/>
      <c r="J32" s="45"/>
    </row>
    <row r="33" ht="409.5">
      <c r="A33" s="35" t="s">
        <v>72</v>
      </c>
      <c r="B33" s="42"/>
      <c r="C33" s="43"/>
      <c r="D33" s="43"/>
      <c r="E33" s="37" t="s">
        <v>377</v>
      </c>
      <c r="F33" s="43"/>
      <c r="G33" s="43"/>
      <c r="H33" s="43"/>
      <c r="I33" s="43"/>
      <c r="J33" s="45"/>
    </row>
    <row r="34">
      <c r="A34" s="35" t="s">
        <v>64</v>
      </c>
      <c r="B34" s="35">
        <v>7</v>
      </c>
      <c r="C34" s="36" t="s">
        <v>378</v>
      </c>
      <c r="D34" s="35" t="s">
        <v>66</v>
      </c>
      <c r="E34" s="37" t="s">
        <v>379</v>
      </c>
      <c r="F34" s="38" t="s">
        <v>139</v>
      </c>
      <c r="G34" s="39">
        <v>6.3360000000000003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69</v>
      </c>
      <c r="B35" s="42"/>
      <c r="C35" s="43"/>
      <c r="D35" s="43"/>
      <c r="E35" s="44" t="s">
        <v>66</v>
      </c>
      <c r="F35" s="43"/>
      <c r="G35" s="43"/>
      <c r="H35" s="43"/>
      <c r="I35" s="43"/>
      <c r="J35" s="45"/>
    </row>
    <row r="36">
      <c r="A36" s="35" t="s">
        <v>70</v>
      </c>
      <c r="B36" s="42"/>
      <c r="C36" s="43"/>
      <c r="D36" s="43"/>
      <c r="E36" s="46" t="s">
        <v>380</v>
      </c>
      <c r="F36" s="43"/>
      <c r="G36" s="43"/>
      <c r="H36" s="43"/>
      <c r="I36" s="43"/>
      <c r="J36" s="45"/>
    </row>
    <row r="37" ht="100.8">
      <c r="A37" s="35" t="s">
        <v>72</v>
      </c>
      <c r="B37" s="42"/>
      <c r="C37" s="43"/>
      <c r="D37" s="43"/>
      <c r="E37" s="37" t="s">
        <v>141</v>
      </c>
      <c r="F37" s="43"/>
      <c r="G37" s="43"/>
      <c r="H37" s="43"/>
      <c r="I37" s="43"/>
      <c r="J37" s="45"/>
    </row>
    <row r="38">
      <c r="A38" s="35" t="s">
        <v>64</v>
      </c>
      <c r="B38" s="35">
        <v>8</v>
      </c>
      <c r="C38" s="36" t="s">
        <v>142</v>
      </c>
      <c r="D38" s="35" t="s">
        <v>66</v>
      </c>
      <c r="E38" s="37" t="s">
        <v>143</v>
      </c>
      <c r="F38" s="38" t="s">
        <v>144</v>
      </c>
      <c r="G38" s="39">
        <v>66.900000000000006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69</v>
      </c>
      <c r="B39" s="42"/>
      <c r="C39" s="43"/>
      <c r="D39" s="43"/>
      <c r="E39" s="44" t="s">
        <v>66</v>
      </c>
      <c r="F39" s="43"/>
      <c r="G39" s="43"/>
      <c r="H39" s="43"/>
      <c r="I39" s="43"/>
      <c r="J39" s="45"/>
    </row>
    <row r="40" ht="28.8">
      <c r="A40" s="35" t="s">
        <v>70</v>
      </c>
      <c r="B40" s="42"/>
      <c r="C40" s="43"/>
      <c r="D40" s="43"/>
      <c r="E40" s="46" t="s">
        <v>381</v>
      </c>
      <c r="F40" s="43"/>
      <c r="G40" s="43"/>
      <c r="H40" s="43"/>
      <c r="I40" s="43"/>
      <c r="J40" s="45"/>
    </row>
    <row r="41" ht="100.8">
      <c r="A41" s="35" t="s">
        <v>72</v>
      </c>
      <c r="B41" s="42"/>
      <c r="C41" s="43"/>
      <c r="D41" s="43"/>
      <c r="E41" s="37" t="s">
        <v>382</v>
      </c>
      <c r="F41" s="43"/>
      <c r="G41" s="43"/>
      <c r="H41" s="43"/>
      <c r="I41" s="43"/>
      <c r="J41" s="45"/>
    </row>
    <row r="42">
      <c r="A42" s="35" t="s">
        <v>64</v>
      </c>
      <c r="B42" s="35">
        <v>9</v>
      </c>
      <c r="C42" s="36" t="s">
        <v>383</v>
      </c>
      <c r="D42" s="35" t="s">
        <v>66</v>
      </c>
      <c r="E42" s="37" t="s">
        <v>384</v>
      </c>
      <c r="F42" s="38" t="s">
        <v>118</v>
      </c>
      <c r="G42" s="39">
        <v>9.3100000000000005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69</v>
      </c>
      <c r="B43" s="42"/>
      <c r="C43" s="43"/>
      <c r="D43" s="43"/>
      <c r="E43" s="44" t="s">
        <v>66</v>
      </c>
      <c r="F43" s="43"/>
      <c r="G43" s="43"/>
      <c r="H43" s="43"/>
      <c r="I43" s="43"/>
      <c r="J43" s="45"/>
    </row>
    <row r="44" ht="43.2">
      <c r="A44" s="35" t="s">
        <v>70</v>
      </c>
      <c r="B44" s="42"/>
      <c r="C44" s="43"/>
      <c r="D44" s="43"/>
      <c r="E44" s="46" t="s">
        <v>385</v>
      </c>
      <c r="F44" s="43"/>
      <c r="G44" s="43"/>
      <c r="H44" s="43"/>
      <c r="I44" s="43"/>
      <c r="J44" s="45"/>
    </row>
    <row r="45" ht="388.8">
      <c r="A45" s="35" t="s">
        <v>72</v>
      </c>
      <c r="B45" s="42"/>
      <c r="C45" s="43"/>
      <c r="D45" s="43"/>
      <c r="E45" s="37" t="s">
        <v>386</v>
      </c>
      <c r="F45" s="43"/>
      <c r="G45" s="43"/>
      <c r="H45" s="43"/>
      <c r="I45" s="43"/>
      <c r="J45" s="45"/>
    </row>
    <row r="46">
      <c r="A46" s="35" t="s">
        <v>64</v>
      </c>
      <c r="B46" s="35">
        <v>10</v>
      </c>
      <c r="C46" s="36" t="s">
        <v>151</v>
      </c>
      <c r="D46" s="35" t="s">
        <v>66</v>
      </c>
      <c r="E46" s="37" t="s">
        <v>152</v>
      </c>
      <c r="F46" s="38" t="s">
        <v>129</v>
      </c>
      <c r="G46" s="39">
        <v>10.699999999999999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69</v>
      </c>
      <c r="B47" s="42"/>
      <c r="C47" s="43"/>
      <c r="D47" s="43"/>
      <c r="E47" s="44" t="s">
        <v>66</v>
      </c>
      <c r="F47" s="43"/>
      <c r="G47" s="43"/>
      <c r="H47" s="43"/>
      <c r="I47" s="43"/>
      <c r="J47" s="45"/>
    </row>
    <row r="48" ht="28.8">
      <c r="A48" s="35" t="s">
        <v>70</v>
      </c>
      <c r="B48" s="42"/>
      <c r="C48" s="43"/>
      <c r="D48" s="43"/>
      <c r="E48" s="46" t="s">
        <v>387</v>
      </c>
      <c r="F48" s="43"/>
      <c r="G48" s="43"/>
      <c r="H48" s="43"/>
      <c r="I48" s="43"/>
      <c r="J48" s="45"/>
    </row>
    <row r="49" ht="72">
      <c r="A49" s="35" t="s">
        <v>72</v>
      </c>
      <c r="B49" s="42"/>
      <c r="C49" s="43"/>
      <c r="D49" s="43"/>
      <c r="E49" s="37" t="s">
        <v>155</v>
      </c>
      <c r="F49" s="43"/>
      <c r="G49" s="43"/>
      <c r="H49" s="43"/>
      <c r="I49" s="43"/>
      <c r="J49" s="45"/>
    </row>
    <row r="50">
      <c r="A50" s="35" t="s">
        <v>64</v>
      </c>
      <c r="B50" s="35">
        <v>11</v>
      </c>
      <c r="C50" s="36" t="s">
        <v>388</v>
      </c>
      <c r="D50" s="35" t="s">
        <v>66</v>
      </c>
      <c r="E50" s="37" t="s">
        <v>389</v>
      </c>
      <c r="F50" s="38" t="s">
        <v>129</v>
      </c>
      <c r="G50" s="39">
        <v>42.240000000000002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69</v>
      </c>
      <c r="B51" s="42"/>
      <c r="C51" s="43"/>
      <c r="D51" s="43"/>
      <c r="E51" s="44" t="s">
        <v>66</v>
      </c>
      <c r="F51" s="43"/>
      <c r="G51" s="43"/>
      <c r="H51" s="43"/>
      <c r="I51" s="43"/>
      <c r="J51" s="45"/>
    </row>
    <row r="52" ht="28.8">
      <c r="A52" s="35" t="s">
        <v>70</v>
      </c>
      <c r="B52" s="42"/>
      <c r="C52" s="43"/>
      <c r="D52" s="43"/>
      <c r="E52" s="46" t="s">
        <v>390</v>
      </c>
      <c r="F52" s="43"/>
      <c r="G52" s="43"/>
      <c r="H52" s="43"/>
      <c r="I52" s="43"/>
      <c r="J52" s="45"/>
    </row>
    <row r="53" ht="72">
      <c r="A53" s="35" t="s">
        <v>72</v>
      </c>
      <c r="B53" s="42"/>
      <c r="C53" s="43"/>
      <c r="D53" s="43"/>
      <c r="E53" s="37" t="s">
        <v>159</v>
      </c>
      <c r="F53" s="43"/>
      <c r="G53" s="43"/>
      <c r="H53" s="43"/>
      <c r="I53" s="43"/>
      <c r="J53" s="45"/>
    </row>
    <row r="54">
      <c r="A54" s="35" t="s">
        <v>64</v>
      </c>
      <c r="B54" s="35">
        <v>12</v>
      </c>
      <c r="C54" s="36" t="s">
        <v>160</v>
      </c>
      <c r="D54" s="35" t="s">
        <v>66</v>
      </c>
      <c r="E54" s="37" t="s">
        <v>161</v>
      </c>
      <c r="F54" s="38" t="s">
        <v>129</v>
      </c>
      <c r="G54" s="39">
        <v>42.240000000000002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69</v>
      </c>
      <c r="B55" s="42"/>
      <c r="C55" s="43"/>
      <c r="D55" s="43"/>
      <c r="E55" s="44" t="s">
        <v>66</v>
      </c>
      <c r="F55" s="43"/>
      <c r="G55" s="43"/>
      <c r="H55" s="43"/>
      <c r="I55" s="43"/>
      <c r="J55" s="45"/>
    </row>
    <row r="56" ht="28.8">
      <c r="A56" s="35" t="s">
        <v>70</v>
      </c>
      <c r="B56" s="42"/>
      <c r="C56" s="43"/>
      <c r="D56" s="43"/>
      <c r="E56" s="46" t="s">
        <v>391</v>
      </c>
      <c r="F56" s="43"/>
      <c r="G56" s="43"/>
      <c r="H56" s="43"/>
      <c r="I56" s="43"/>
      <c r="J56" s="45"/>
    </row>
    <row r="57" ht="72">
      <c r="A57" s="35" t="s">
        <v>72</v>
      </c>
      <c r="B57" s="42"/>
      <c r="C57" s="43"/>
      <c r="D57" s="43"/>
      <c r="E57" s="37" t="s">
        <v>162</v>
      </c>
      <c r="F57" s="43"/>
      <c r="G57" s="43"/>
      <c r="H57" s="43"/>
      <c r="I57" s="43"/>
      <c r="J57" s="45"/>
    </row>
    <row r="58">
      <c r="A58" s="29" t="s">
        <v>61</v>
      </c>
      <c r="B58" s="30"/>
      <c r="C58" s="31" t="s">
        <v>163</v>
      </c>
      <c r="D58" s="32"/>
      <c r="E58" s="29" t="s">
        <v>164</v>
      </c>
      <c r="F58" s="32"/>
      <c r="G58" s="32"/>
      <c r="H58" s="32"/>
      <c r="I58" s="33">
        <f>SUMIFS(I59:I66,A59:A66,"P")</f>
        <v>0</v>
      </c>
      <c r="J58" s="34"/>
    </row>
    <row r="59">
      <c r="A59" s="35" t="s">
        <v>64</v>
      </c>
      <c r="B59" s="35">
        <v>13</v>
      </c>
      <c r="C59" s="36" t="s">
        <v>392</v>
      </c>
      <c r="D59" s="35" t="s">
        <v>66</v>
      </c>
      <c r="E59" s="37" t="s">
        <v>393</v>
      </c>
      <c r="F59" s="38" t="s">
        <v>118</v>
      </c>
      <c r="G59" s="39">
        <v>5.3860000000000001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69</v>
      </c>
      <c r="B60" s="42"/>
      <c r="C60" s="43"/>
      <c r="D60" s="43"/>
      <c r="E60" s="44" t="s">
        <v>66</v>
      </c>
      <c r="F60" s="43"/>
      <c r="G60" s="43"/>
      <c r="H60" s="43"/>
      <c r="I60" s="43"/>
      <c r="J60" s="45"/>
    </row>
    <row r="61" ht="72">
      <c r="A61" s="35" t="s">
        <v>70</v>
      </c>
      <c r="B61" s="42"/>
      <c r="C61" s="43"/>
      <c r="D61" s="43"/>
      <c r="E61" s="46" t="s">
        <v>394</v>
      </c>
      <c r="F61" s="43"/>
      <c r="G61" s="43"/>
      <c r="H61" s="43"/>
      <c r="I61" s="43"/>
      <c r="J61" s="45"/>
    </row>
    <row r="62" ht="409.5">
      <c r="A62" s="35" t="s">
        <v>72</v>
      </c>
      <c r="B62" s="42"/>
      <c r="C62" s="43"/>
      <c r="D62" s="43"/>
      <c r="E62" s="37" t="s">
        <v>395</v>
      </c>
      <c r="F62" s="43"/>
      <c r="G62" s="43"/>
      <c r="H62" s="43"/>
      <c r="I62" s="43"/>
      <c r="J62" s="45"/>
    </row>
    <row r="63">
      <c r="A63" s="35" t="s">
        <v>64</v>
      </c>
      <c r="B63" s="35">
        <v>15</v>
      </c>
      <c r="C63" s="36" t="s">
        <v>396</v>
      </c>
      <c r="D63" s="35" t="s">
        <v>66</v>
      </c>
      <c r="E63" s="37" t="s">
        <v>397</v>
      </c>
      <c r="F63" s="38" t="s">
        <v>118</v>
      </c>
      <c r="G63" s="39">
        <v>1.8859999999999999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69</v>
      </c>
      <c r="B64" s="42"/>
      <c r="C64" s="43"/>
      <c r="D64" s="43"/>
      <c r="E64" s="44" t="s">
        <v>66</v>
      </c>
      <c r="F64" s="43"/>
      <c r="G64" s="43"/>
      <c r="H64" s="43"/>
      <c r="I64" s="43"/>
      <c r="J64" s="45"/>
    </row>
    <row r="65" ht="72">
      <c r="A65" s="35" t="s">
        <v>70</v>
      </c>
      <c r="B65" s="42"/>
      <c r="C65" s="43"/>
      <c r="D65" s="43"/>
      <c r="E65" s="46" t="s">
        <v>398</v>
      </c>
      <c r="F65" s="43"/>
      <c r="G65" s="43"/>
      <c r="H65" s="43"/>
      <c r="I65" s="43"/>
      <c r="J65" s="45"/>
    </row>
    <row r="66" ht="100.8">
      <c r="A66" s="35" t="s">
        <v>72</v>
      </c>
      <c r="B66" s="42"/>
      <c r="C66" s="43"/>
      <c r="D66" s="43"/>
      <c r="E66" s="37" t="s">
        <v>399</v>
      </c>
      <c r="F66" s="43"/>
      <c r="G66" s="43"/>
      <c r="H66" s="43"/>
      <c r="I66" s="43"/>
      <c r="J66" s="45"/>
    </row>
    <row r="67">
      <c r="A67" s="29" t="s">
        <v>61</v>
      </c>
      <c r="B67" s="30"/>
      <c r="C67" s="31" t="s">
        <v>288</v>
      </c>
      <c r="D67" s="32"/>
      <c r="E67" s="29" t="s">
        <v>289</v>
      </c>
      <c r="F67" s="32"/>
      <c r="G67" s="32"/>
      <c r="H67" s="32"/>
      <c r="I67" s="33">
        <f>SUMIFS(I68:I75,A68:A75,"P")</f>
        <v>0</v>
      </c>
      <c r="J67" s="34"/>
    </row>
    <row r="68">
      <c r="A68" s="35" t="s">
        <v>64</v>
      </c>
      <c r="B68" s="35">
        <v>14</v>
      </c>
      <c r="C68" s="36" t="s">
        <v>400</v>
      </c>
      <c r="D68" s="35" t="s">
        <v>66</v>
      </c>
      <c r="E68" s="37" t="s">
        <v>401</v>
      </c>
      <c r="F68" s="38" t="s">
        <v>118</v>
      </c>
      <c r="G68" s="39">
        <v>1.3879999999999999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69</v>
      </c>
      <c r="B69" s="42"/>
      <c r="C69" s="43"/>
      <c r="D69" s="43"/>
      <c r="E69" s="44" t="s">
        <v>66</v>
      </c>
      <c r="F69" s="43"/>
      <c r="G69" s="43"/>
      <c r="H69" s="43"/>
      <c r="I69" s="43"/>
      <c r="J69" s="45"/>
    </row>
    <row r="70" ht="43.2">
      <c r="A70" s="35" t="s">
        <v>70</v>
      </c>
      <c r="B70" s="42"/>
      <c r="C70" s="43"/>
      <c r="D70" s="43"/>
      <c r="E70" s="46" t="s">
        <v>402</v>
      </c>
      <c r="F70" s="43"/>
      <c r="G70" s="43"/>
      <c r="H70" s="43"/>
      <c r="I70" s="43"/>
      <c r="J70" s="45"/>
    </row>
    <row r="71" ht="409.5">
      <c r="A71" s="35" t="s">
        <v>72</v>
      </c>
      <c r="B71" s="42"/>
      <c r="C71" s="43"/>
      <c r="D71" s="43"/>
      <c r="E71" s="37" t="s">
        <v>395</v>
      </c>
      <c r="F71" s="43"/>
      <c r="G71" s="43"/>
      <c r="H71" s="43"/>
      <c r="I71" s="43"/>
      <c r="J71" s="45"/>
    </row>
    <row r="72">
      <c r="A72" s="35" t="s">
        <v>64</v>
      </c>
      <c r="B72" s="35">
        <v>16</v>
      </c>
      <c r="C72" s="36" t="s">
        <v>290</v>
      </c>
      <c r="D72" s="35" t="s">
        <v>66</v>
      </c>
      <c r="E72" s="37" t="s">
        <v>291</v>
      </c>
      <c r="F72" s="38" t="s">
        <v>118</v>
      </c>
      <c r="G72" s="39">
        <v>4.3449999999999998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69</v>
      </c>
      <c r="B73" s="42"/>
      <c r="C73" s="43"/>
      <c r="D73" s="43"/>
      <c r="E73" s="44" t="s">
        <v>66</v>
      </c>
      <c r="F73" s="43"/>
      <c r="G73" s="43"/>
      <c r="H73" s="43"/>
      <c r="I73" s="43"/>
      <c r="J73" s="45"/>
    </row>
    <row r="74" ht="86.4">
      <c r="A74" s="35" t="s">
        <v>70</v>
      </c>
      <c r="B74" s="42"/>
      <c r="C74" s="43"/>
      <c r="D74" s="43"/>
      <c r="E74" s="46" t="s">
        <v>403</v>
      </c>
      <c r="F74" s="43"/>
      <c r="G74" s="43"/>
      <c r="H74" s="43"/>
      <c r="I74" s="43"/>
      <c r="J74" s="45"/>
    </row>
    <row r="75" ht="144">
      <c r="A75" s="35" t="s">
        <v>72</v>
      </c>
      <c r="B75" s="42"/>
      <c r="C75" s="43"/>
      <c r="D75" s="43"/>
      <c r="E75" s="37" t="s">
        <v>404</v>
      </c>
      <c r="F75" s="43"/>
      <c r="G75" s="43"/>
      <c r="H75" s="43"/>
      <c r="I75" s="43"/>
      <c r="J75" s="45"/>
    </row>
    <row r="76">
      <c r="A76" s="29" t="s">
        <v>61</v>
      </c>
      <c r="B76" s="30"/>
      <c r="C76" s="31" t="s">
        <v>200</v>
      </c>
      <c r="D76" s="32"/>
      <c r="E76" s="29" t="s">
        <v>201</v>
      </c>
      <c r="F76" s="32"/>
      <c r="G76" s="32"/>
      <c r="H76" s="32"/>
      <c r="I76" s="33">
        <f>SUMIFS(I77:I80,A77:A80,"P")</f>
        <v>0</v>
      </c>
      <c r="J76" s="34"/>
    </row>
    <row r="77">
      <c r="A77" s="35" t="s">
        <v>64</v>
      </c>
      <c r="B77" s="35">
        <v>17</v>
      </c>
      <c r="C77" s="36" t="s">
        <v>405</v>
      </c>
      <c r="D77" s="35" t="s">
        <v>66</v>
      </c>
      <c r="E77" s="37" t="s">
        <v>406</v>
      </c>
      <c r="F77" s="38" t="s">
        <v>118</v>
      </c>
      <c r="G77" s="39">
        <v>6.6779999999999999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>
      <c r="A78" s="35" t="s">
        <v>69</v>
      </c>
      <c r="B78" s="42"/>
      <c r="C78" s="43"/>
      <c r="D78" s="43"/>
      <c r="E78" s="44" t="s">
        <v>66</v>
      </c>
      <c r="F78" s="43"/>
      <c r="G78" s="43"/>
      <c r="H78" s="43"/>
      <c r="I78" s="43"/>
      <c r="J78" s="45"/>
    </row>
    <row r="79" ht="43.2">
      <c r="A79" s="35" t="s">
        <v>70</v>
      </c>
      <c r="B79" s="42"/>
      <c r="C79" s="43"/>
      <c r="D79" s="43"/>
      <c r="E79" s="46" t="s">
        <v>407</v>
      </c>
      <c r="F79" s="43"/>
      <c r="G79" s="43"/>
      <c r="H79" s="43"/>
      <c r="I79" s="43"/>
      <c r="J79" s="45"/>
    </row>
    <row r="80" ht="409.5">
      <c r="A80" s="35" t="s">
        <v>72</v>
      </c>
      <c r="B80" s="42"/>
      <c r="C80" s="43"/>
      <c r="D80" s="43"/>
      <c r="E80" s="37" t="s">
        <v>408</v>
      </c>
      <c r="F80" s="43"/>
      <c r="G80" s="43"/>
      <c r="H80" s="43"/>
      <c r="I80" s="43"/>
      <c r="J80" s="45"/>
    </row>
    <row r="81">
      <c r="A81" s="29" t="s">
        <v>61</v>
      </c>
      <c r="B81" s="30"/>
      <c r="C81" s="31" t="s">
        <v>206</v>
      </c>
      <c r="D81" s="32"/>
      <c r="E81" s="29" t="s">
        <v>207</v>
      </c>
      <c r="F81" s="32"/>
      <c r="G81" s="32"/>
      <c r="H81" s="32"/>
      <c r="I81" s="33">
        <f>SUMIFS(I82:I85,A82:A85,"P")</f>
        <v>0</v>
      </c>
      <c r="J81" s="34"/>
    </row>
    <row r="82">
      <c r="A82" s="35" t="s">
        <v>64</v>
      </c>
      <c r="B82" s="35">
        <v>18</v>
      </c>
      <c r="C82" s="36" t="s">
        <v>409</v>
      </c>
      <c r="D82" s="35" t="s">
        <v>66</v>
      </c>
      <c r="E82" s="37" t="s">
        <v>410</v>
      </c>
      <c r="F82" s="38" t="s">
        <v>144</v>
      </c>
      <c r="G82" s="39">
        <v>10.699999999999999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69</v>
      </c>
      <c r="B83" s="42"/>
      <c r="C83" s="43"/>
      <c r="D83" s="43"/>
      <c r="E83" s="44" t="s">
        <v>66</v>
      </c>
      <c r="F83" s="43"/>
      <c r="G83" s="43"/>
      <c r="H83" s="43"/>
      <c r="I83" s="43"/>
      <c r="J83" s="45"/>
    </row>
    <row r="84" ht="28.8">
      <c r="A84" s="35" t="s">
        <v>70</v>
      </c>
      <c r="B84" s="42"/>
      <c r="C84" s="43"/>
      <c r="D84" s="43"/>
      <c r="E84" s="46" t="s">
        <v>411</v>
      </c>
      <c r="F84" s="43"/>
      <c r="G84" s="43"/>
      <c r="H84" s="43"/>
      <c r="I84" s="43"/>
      <c r="J84" s="45"/>
    </row>
    <row r="85" ht="86.4">
      <c r="A85" s="35" t="s">
        <v>72</v>
      </c>
      <c r="B85" s="47"/>
      <c r="C85" s="48"/>
      <c r="D85" s="48"/>
      <c r="E85" s="37" t="s">
        <v>412</v>
      </c>
      <c r="F85" s="48"/>
      <c r="G85" s="48"/>
      <c r="H85" s="48"/>
      <c r="I85" s="48"/>
      <c r="J8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LUKŠ Martin, Ing.</dc:creator>
  <cp:lastModifiedBy>LUKŠ Martin, Ing.</cp:lastModifiedBy>
  <dcterms:created xsi:type="dcterms:W3CDTF">2025-06-23T06:55:50Z</dcterms:created>
  <dcterms:modified xsi:type="dcterms:W3CDTF">2025-06-23T06:55:50Z</dcterms:modified>
</cp:coreProperties>
</file>