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ZMR-2025-11 Dodávka kapsových a HEPA filtrů pro vzduchotechniku/Zadávací dokumentace ZMR-2025-11/"/>
    </mc:Choice>
  </mc:AlternateContent>
  <xr:revisionPtr revIDLastSave="117" documentId="8_{C0D1B64F-F27A-4228-B500-7E818433F7CF}" xr6:coauthVersionLast="47" xr6:coauthVersionMax="47" xr10:uidLastSave="{BC060F56-B33B-4089-86F1-D24B93FB6524}"/>
  <bookViews>
    <workbookView xWindow="-120" yWindow="-120" windowWidth="29040" windowHeight="15720" xr2:uid="{9273B78C-3088-4149-AB7A-CE0420191CB4}"/>
  </bookViews>
  <sheets>
    <sheet name="KAPSOVÉ a HEPA FILT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34" i="1"/>
  <c r="O34" i="1" s="1"/>
  <c r="N11" i="1" l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10" i="1"/>
  <c r="O58" i="1"/>
  <c r="N58" i="1"/>
  <c r="K58" i="1"/>
  <c r="K31" i="1"/>
  <c r="C61" i="1" s="1"/>
  <c r="O10" i="1" l="1"/>
  <c r="O31" i="1" s="1"/>
  <c r="E61" i="1" s="1"/>
  <c r="N31" i="1"/>
  <c r="D6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tc={B39715CF-302D-491E-81F7-634FDF4BD826}</author>
    <author>tc={5F19C158-B410-4845-B52B-87A752380F11}</author>
    <author>tc={AB0F7CC7-8130-4225-B7AB-A806A4DCC61D}</author>
    <author>tc={675AEB3B-5CED-41D8-BDE3-A01598A21678}</author>
    <author>tc={49187157-3C47-40FD-BC68-BB1812032F61}</author>
  </authors>
  <commentList>
    <comment ref="D32" authorId="0" shapeId="0" xr:uid="{B39715CF-302D-491E-81F7-634FDF4BD82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Počáteční tlaková ztráta</t>
      </text>
    </comment>
    <comment ref="C34" authorId="1" shapeId="0" xr:uid="{5F19C158-B410-4845-B52B-87A752380F1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 všech HEPA filtrů těsnění půlkulaté</t>
      </text>
    </comment>
    <comment ref="G53" authorId="2" shapeId="0" xr:uid="{AB0F7CC7-8130-4225-B7AB-A806A4DCC61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Zadavatel akceptuje rozměr, kdy je hloubka filtru o 2 mm menší, tedy 610x610x54 mm</t>
      </text>
    </comment>
    <comment ref="G55" authorId="3" shapeId="0" xr:uid="{675AEB3B-5CED-41D8-BDE3-A01598A2167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Zadavatel akceptuje rozměr, kdy je hloubka filtru o 2 mm menší, tedy 520x520x54 mm</t>
      </text>
    </comment>
    <comment ref="G57" authorId="4" shapeId="0" xr:uid="{49187157-3C47-40FD-BC68-BB1812032F6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Zadavatel akceptuje rozměr, kdy je hloubka filtru o 2 mm menší, tedy 305x305x115</t>
      </text>
    </comment>
  </commentList>
</comments>
</file>

<file path=xl/sharedStrings.xml><?xml version="1.0" encoding="utf-8"?>
<sst xmlns="http://schemas.openxmlformats.org/spreadsheetml/2006/main" count="225" uniqueCount="71">
  <si>
    <t>ZMR-2025-11 Dodávka kapsových a HEPA filtrů pro vzduchotechniku</t>
  </si>
  <si>
    <t>Číslo položky</t>
  </si>
  <si>
    <t>Popis</t>
  </si>
  <si>
    <t>Počet ks</t>
  </si>
  <si>
    <t>592 x 592 x 500</t>
  </si>
  <si>
    <t>287 x 592 x 500</t>
  </si>
  <si>
    <t>592 x 592 x 550</t>
  </si>
  <si>
    <t>592 x 592 x 600</t>
  </si>
  <si>
    <t>592 x 592 x 650</t>
  </si>
  <si>
    <t>287 x 592 x 600</t>
  </si>
  <si>
    <t>592 x 592 x 450</t>
  </si>
  <si>
    <t>897 x 287 x 500</t>
  </si>
  <si>
    <t>287 x 287 x 500</t>
  </si>
  <si>
    <t>287 x 592 x 530</t>
  </si>
  <si>
    <t>287 x 287 x 550</t>
  </si>
  <si>
    <t>897 x 287 x 300</t>
  </si>
  <si>
    <t>897 x 287 x 600</t>
  </si>
  <si>
    <t xml:space="preserve">457 x 457 x 78 </t>
  </si>
  <si>
    <t xml:space="preserve">575 x 575 x 78 </t>
  </si>
  <si>
    <t xml:space="preserve">305 x 610 x 78 </t>
  </si>
  <si>
    <t>305 x 305 x 78</t>
  </si>
  <si>
    <t xml:space="preserve">305 x 305 x 78 </t>
  </si>
  <si>
    <t>610 x 305 x 292</t>
  </si>
  <si>
    <t xml:space="preserve">610 x 610 x 78 </t>
  </si>
  <si>
    <t xml:space="preserve">610 x 610 x 56 </t>
  </si>
  <si>
    <t xml:space="preserve">520 x 520 x 56 </t>
  </si>
  <si>
    <r>
      <t>Průtok 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charset val="238"/>
        <scheme val="minor"/>
      </rPr>
      <t>/h</t>
    </r>
  </si>
  <si>
    <t>Třída filtrace dle ČSN EN 1822</t>
  </si>
  <si>
    <t>Minimální třída filtrace dle ČSN EN ISO 16890</t>
  </si>
  <si>
    <t>Nabízená třída filtrace dle ČSN EN ISO 16890</t>
  </si>
  <si>
    <t>CELKEM</t>
  </si>
  <si>
    <t>H14</t>
  </si>
  <si>
    <t>H13</t>
  </si>
  <si>
    <t xml:space="preserve">610 x 610 x 292 </t>
  </si>
  <si>
    <t xml:space="preserve">305 x 305 x 117 </t>
  </si>
  <si>
    <t>Nabízená třída filtrace dle ČSN EN 1822</t>
  </si>
  <si>
    <t>Předpokládaná a maximálně přípustná cena za CELÝ předmět plnění: 2 250 000 Kč bez DPH</t>
  </si>
  <si>
    <t>ČÍslo položky</t>
  </si>
  <si>
    <t>CELKOVÝ POČET KS</t>
  </si>
  <si>
    <t>Cena za 1 ks bez DPH V Kč</t>
  </si>
  <si>
    <t>Sazba DPH v %</t>
  </si>
  <si>
    <t>Cena celkem bez DPH v Kč</t>
  </si>
  <si>
    <t>Cena celkem s DPH v Kč</t>
  </si>
  <si>
    <t>Materiál rámečku</t>
  </si>
  <si>
    <t>kov nebo pozink</t>
  </si>
  <si>
    <t>Materiál rámu</t>
  </si>
  <si>
    <t>hliník nebo MDF</t>
  </si>
  <si>
    <t>min. Coarse 60%</t>
  </si>
  <si>
    <t>min. ePM10 60%</t>
  </si>
  <si>
    <t>min. ePM1 80%</t>
  </si>
  <si>
    <r>
      <rPr>
        <b/>
        <sz val="11"/>
        <color theme="1"/>
        <rFont val="Aptos Narrow"/>
        <family val="2"/>
        <scheme val="minor"/>
      </rPr>
      <t>557 x 557</t>
    </r>
    <r>
      <rPr>
        <sz val="11"/>
        <color theme="1"/>
        <rFont val="Aptos Narrow"/>
        <family val="2"/>
        <scheme val="minor"/>
      </rPr>
      <t xml:space="preserve"> x 78 </t>
    </r>
  </si>
  <si>
    <t>Minimální počet kapes</t>
  </si>
  <si>
    <t>Nabízený počet kapes</t>
  </si>
  <si>
    <r>
      <t>- tučně</t>
    </r>
    <r>
      <rPr>
        <sz val="12"/>
        <color theme="1"/>
        <rFont val="Aptos Narrow"/>
        <family val="2"/>
        <scheme val="minor"/>
      </rPr>
      <t xml:space="preserve"> vyznačen atypický rozměr - zadavatel trvá na přesné velikosti</t>
    </r>
  </si>
  <si>
    <t>- žluté pole vyplní dodavatel</t>
  </si>
  <si>
    <t>- oranžové pole se vyplní automaticky</t>
  </si>
  <si>
    <t>Rozměr ŠxVxH* (mm)</t>
  </si>
  <si>
    <r>
      <t>*</t>
    </r>
    <r>
      <rPr>
        <sz val="12"/>
        <color theme="1"/>
        <rFont val="Aptos Narrow"/>
        <family val="2"/>
        <scheme val="minor"/>
      </rPr>
      <t xml:space="preserve"> hloubka kapsy - povolená odchylka +/- 10 %</t>
    </r>
  </si>
  <si>
    <t xml:space="preserve">   -  hodnocená cena</t>
  </si>
  <si>
    <t>NABÍDKOVÁ CENA BEZ DPH</t>
  </si>
  <si>
    <t>NABÍDKOVÁ CENA S DPH</t>
  </si>
  <si>
    <t>Název/typové označení produktu</t>
  </si>
  <si>
    <t>Příloha č. 3 Technická specifikace předmětu plnění</t>
  </si>
  <si>
    <t>Popis a materiál</t>
  </si>
  <si>
    <t>Kapsový filtr, syntetický materiál</t>
  </si>
  <si>
    <t>Rozměr ŠxVxH (mm)</t>
  </si>
  <si>
    <t>Počáteční tlaková ztráta u HEPA filtrů je 150 Pa</t>
  </si>
  <si>
    <r>
      <t xml:space="preserve">HEPA filtr, těsnění na vstupní straně </t>
    </r>
    <r>
      <rPr>
        <b/>
        <sz val="11"/>
        <color rgb="FFFF0000"/>
        <rFont val="Aptos Narrow"/>
        <family val="2"/>
        <scheme val="minor"/>
      </rPr>
      <t>/půlkulaté</t>
    </r>
  </si>
  <si>
    <t>Počáteční tlaková ztráta u HEPA filtrů je v rozmezí 120-250 Pa</t>
  </si>
  <si>
    <t>fialově označené pole</t>
  </si>
  <si>
    <t>požadavek na certifikaci EUROVENT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</si>
</sst>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Calibri"/>
      <family val="2"/>
      <charset val="238"/>
    </font>
    <font>
      <sz val="12"/>
      <color theme="1"/>
      <name val="Aptos"/>
      <family val="2"/>
    </font>
    <font>
      <b/>
      <sz val="20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trike/>
      <sz val="11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4743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/>
    <xf numFmtId="0" fontId="0" fillId="0" borderId="6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7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6" borderId="9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9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/>
    </xf>
    <xf numFmtId="0" fontId="0" fillId="6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3" xfId="0" applyFill="1" applyBorder="1"/>
    <xf numFmtId="0" fontId="0" fillId="2" borderId="19" xfId="0" applyFill="1" applyBorder="1"/>
    <xf numFmtId="0" fontId="0" fillId="2" borderId="18" xfId="0" applyFill="1" applyBorder="1"/>
    <xf numFmtId="0" fontId="0" fillId="0" borderId="0" xfId="0" applyAlignment="1">
      <alignment horizontal="center" wrapText="1"/>
    </xf>
    <xf numFmtId="0" fontId="15" fillId="2" borderId="1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0" fillId="0" borderId="5" xfId="0" applyBorder="1"/>
    <xf numFmtId="0" fontId="15" fillId="8" borderId="26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5" borderId="1" xfId="0" applyFont="1" applyFill="1" applyBorder="1"/>
    <xf numFmtId="0" fontId="10" fillId="0" borderId="0" xfId="0" applyFont="1"/>
    <xf numFmtId="0" fontId="3" fillId="7" borderId="1" xfId="0" applyFont="1" applyFill="1" applyBorder="1"/>
    <xf numFmtId="0" fontId="0" fillId="2" borderId="19" xfId="0" applyFill="1" applyBorder="1" applyAlignment="1">
      <alignment horizontal="left"/>
    </xf>
    <xf numFmtId="49" fontId="3" fillId="0" borderId="0" xfId="0" applyNumberFormat="1" applyFont="1"/>
    <xf numFmtId="49" fontId="10" fillId="0" borderId="0" xfId="0" applyNumberFormat="1" applyFont="1" applyAlignment="1">
      <alignment horizontal="left" indent="1"/>
    </xf>
    <xf numFmtId="0" fontId="15" fillId="9" borderId="13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44" fontId="15" fillId="9" borderId="23" xfId="0" applyNumberFormat="1" applyFont="1" applyFill="1" applyBorder="1" applyAlignment="1">
      <alignment horizontal="center" vertical="center"/>
    </xf>
    <xf numFmtId="44" fontId="15" fillId="3" borderId="24" xfId="0" applyNumberFormat="1" applyFont="1" applyFill="1" applyBorder="1" applyAlignment="1">
      <alignment horizontal="center" vertical="center"/>
    </xf>
    <xf numFmtId="44" fontId="0" fillId="3" borderId="12" xfId="0" applyNumberFormat="1" applyFill="1" applyBorder="1" applyAlignment="1">
      <alignment horizontal="center" vertical="center"/>
    </xf>
    <xf numFmtId="44" fontId="0" fillId="3" borderId="14" xfId="0" applyNumberFormat="1" applyFill="1" applyBorder="1" applyAlignment="1">
      <alignment horizontal="center" vertical="center"/>
    </xf>
    <xf numFmtId="44" fontId="0" fillId="3" borderId="13" xfId="0" applyNumberFormat="1" applyFill="1" applyBorder="1" applyAlignment="1">
      <alignment horizontal="center" vertical="center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 wrapText="1"/>
    </xf>
    <xf numFmtId="0" fontId="18" fillId="0" borderId="0" xfId="0" applyFont="1" applyAlignment="1">
      <alignment wrapText="1"/>
    </xf>
    <xf numFmtId="0" fontId="17" fillId="0" borderId="29" xfId="0" applyFont="1" applyBorder="1" applyAlignment="1">
      <alignment horizontal="center" vertical="center" wrapText="1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  <xf numFmtId="0" fontId="14" fillId="10" borderId="6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14" fillId="8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B474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votná Kateřina,Ing." id="{04500948-2999-43B9-90F7-0EFC744A14A4}" userId="S::novotnak3@nemji.cz::4daab24e-7f81-41fb-8c30-eb688648e608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2" dT="2025-11-28T08:01:46.68" personId="{04500948-2999-43B9-90F7-0EFC744A14A4}" id="{B39715CF-302D-491E-81F7-634FDF4BD826}">
    <text>Počáteční tlaková ztráta</text>
  </threadedComment>
  <threadedComment ref="C34" dT="2025-11-25T07:56:15.96" personId="{04500948-2999-43B9-90F7-0EFC744A14A4}" id="{5F19C158-B410-4845-B52B-87A752380F11}">
    <text>U všech HEPA filtrů těsnění půlkulaté</text>
  </threadedComment>
  <threadedComment ref="G53" dT="2025-11-21T10:29:42.31" personId="{04500948-2999-43B9-90F7-0EFC744A14A4}" id="{AB0F7CC7-8130-4225-B7AB-A806A4DCC61D}">
    <text>Zadavatel akceptuje rozměr, kdy je hloubka filtru o 2 mm menší, tedy 610x610x54 mm</text>
  </threadedComment>
  <threadedComment ref="G55" dT="2025-11-21T10:30:22.09" personId="{04500948-2999-43B9-90F7-0EFC744A14A4}" id="{675AEB3B-5CED-41D8-BDE3-A01598A21678}">
    <text>Zadavatel akceptuje rozměr, kdy je hloubka filtru o 2 mm menší, tedy 520x520x54 mm</text>
  </threadedComment>
  <threadedComment ref="G57" dT="2025-11-25T09:24:46.34" personId="{04500948-2999-43B9-90F7-0EFC744A14A4}" id="{49187157-3C47-40FD-BC68-BB1812032F61}">
    <text>Zadavatel akceptuje rozměr, kdy je hloubka filtru o 2 mm menší, tedy 305x305x115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3CC1-20A9-4EB4-ABC8-901FBB73FD3C}">
  <dimension ref="A1:P65"/>
  <sheetViews>
    <sheetView tabSelected="1" topLeftCell="A9" zoomScaleNormal="100" workbookViewId="0">
      <selection activeCell="H11" sqref="H11"/>
    </sheetView>
  </sheetViews>
  <sheetFormatPr defaultRowHeight="15" x14ac:dyDescent="0.25"/>
  <cols>
    <col min="2" max="2" width="11.28515625" customWidth="1"/>
    <col min="3" max="3" width="21.5703125" customWidth="1"/>
    <col min="4" max="4" width="27.5703125" customWidth="1"/>
    <col min="5" max="5" width="30.140625" customWidth="1"/>
    <col min="6" max="6" width="20.140625" customWidth="1"/>
    <col min="7" max="7" width="19.85546875" customWidth="1"/>
    <col min="8" max="9" width="9.85546875" customWidth="1"/>
    <col min="10" max="10" width="15.28515625" customWidth="1"/>
    <col min="11" max="11" width="11" customWidth="1"/>
    <col min="12" max="12" width="12.7109375" customWidth="1"/>
    <col min="13" max="13" width="13.85546875" customWidth="1"/>
    <col min="14" max="14" width="26.140625" customWidth="1"/>
    <col min="15" max="15" width="23.5703125" customWidth="1"/>
    <col min="16" max="16" width="12.42578125" customWidth="1"/>
  </cols>
  <sheetData>
    <row r="1" spans="1:16" ht="16.5" thickBot="1" x14ac:dyDescent="0.3">
      <c r="A1" s="7" t="s">
        <v>62</v>
      </c>
      <c r="B1" s="2"/>
      <c r="C1" s="2"/>
      <c r="D1" s="2"/>
      <c r="E1" s="2"/>
      <c r="F1" s="2"/>
      <c r="G1" s="2"/>
      <c r="H1" s="2"/>
      <c r="I1" s="2"/>
      <c r="J1" s="2"/>
    </row>
    <row r="2" spans="1:16" ht="27" thickBot="1" x14ac:dyDescent="0.45">
      <c r="A2" s="3"/>
      <c r="B2" s="79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  <c r="P2" s="4"/>
    </row>
    <row r="3" spans="1:16" ht="18" customHeight="1" x14ac:dyDescent="0.4">
      <c r="A3" s="3"/>
      <c r="B3" s="82" t="s">
        <v>36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4"/>
    </row>
    <row r="4" spans="1:16" ht="16.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ht="16.5" thickBot="1" x14ac:dyDescent="0.3">
      <c r="A5" s="45"/>
      <c r="B5" s="50" t="s">
        <v>54</v>
      </c>
      <c r="C5" s="46"/>
      <c r="D5" s="1"/>
      <c r="E5" s="49" t="s">
        <v>53</v>
      </c>
      <c r="F5" s="1"/>
      <c r="G5" s="1"/>
      <c r="H5" s="1"/>
      <c r="I5" s="1"/>
      <c r="J5" s="1"/>
      <c r="K5" s="1"/>
      <c r="L5" s="1"/>
      <c r="M5" s="1"/>
    </row>
    <row r="6" spans="1:16" ht="16.5" thickBot="1" x14ac:dyDescent="0.3">
      <c r="A6" s="47"/>
      <c r="B6" s="50" t="s">
        <v>55</v>
      </c>
      <c r="C6" s="1"/>
      <c r="D6" s="1"/>
      <c r="E6" s="49" t="s">
        <v>57</v>
      </c>
      <c r="F6" s="1"/>
      <c r="G6" s="1"/>
      <c r="H6" s="1"/>
      <c r="I6" s="1"/>
      <c r="J6" s="1"/>
      <c r="K6" s="1"/>
      <c r="L6" s="1"/>
      <c r="M6" s="1"/>
    </row>
    <row r="7" spans="1:16" ht="48" thickBot="1" x14ac:dyDescent="0.3">
      <c r="A7" s="52"/>
      <c r="B7" s="49" t="s">
        <v>58</v>
      </c>
      <c r="C7" s="1"/>
      <c r="D7" s="1"/>
      <c r="E7" s="70" t="s">
        <v>69</v>
      </c>
      <c r="F7" s="73" t="s">
        <v>70</v>
      </c>
      <c r="G7" s="1"/>
      <c r="H7" s="1"/>
      <c r="I7" s="1"/>
      <c r="J7" s="1"/>
      <c r="K7" s="1"/>
      <c r="L7" s="1"/>
      <c r="M7" s="1"/>
    </row>
    <row r="8" spans="1:16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6" ht="45.75" thickBot="1" x14ac:dyDescent="0.3">
      <c r="B9" s="9" t="s">
        <v>1</v>
      </c>
      <c r="C9" s="10" t="s">
        <v>63</v>
      </c>
      <c r="D9" s="11" t="s">
        <v>28</v>
      </c>
      <c r="E9" s="11" t="s">
        <v>43</v>
      </c>
      <c r="F9" s="11" t="s">
        <v>61</v>
      </c>
      <c r="G9" s="10" t="s">
        <v>56</v>
      </c>
      <c r="H9" s="11" t="s">
        <v>51</v>
      </c>
      <c r="I9" s="11" t="s">
        <v>52</v>
      </c>
      <c r="J9" s="11" t="s">
        <v>29</v>
      </c>
      <c r="K9" s="10" t="s">
        <v>3</v>
      </c>
      <c r="L9" s="11" t="s">
        <v>39</v>
      </c>
      <c r="M9" s="10" t="s">
        <v>40</v>
      </c>
      <c r="N9" s="11" t="s">
        <v>41</v>
      </c>
      <c r="O9" s="12" t="s">
        <v>42</v>
      </c>
    </row>
    <row r="10" spans="1:16" ht="30" x14ac:dyDescent="0.25">
      <c r="B10" s="21">
        <v>1</v>
      </c>
      <c r="C10" s="63" t="s">
        <v>64</v>
      </c>
      <c r="D10" s="16" t="s">
        <v>47</v>
      </c>
      <c r="E10" s="15" t="s">
        <v>44</v>
      </c>
      <c r="F10" s="66"/>
      <c r="G10" s="16" t="s">
        <v>4</v>
      </c>
      <c r="H10" s="13">
        <v>6</v>
      </c>
      <c r="I10" s="61"/>
      <c r="J10" s="58"/>
      <c r="K10" s="15">
        <v>20</v>
      </c>
      <c r="L10" s="66"/>
      <c r="M10" s="66"/>
      <c r="N10" s="43">
        <f>K10*L10</f>
        <v>0</v>
      </c>
      <c r="O10" s="44">
        <f>N10*(1+M10/100)</f>
        <v>0</v>
      </c>
    </row>
    <row r="11" spans="1:16" ht="30" x14ac:dyDescent="0.25">
      <c r="B11" s="22">
        <v>2</v>
      </c>
      <c r="C11" s="63" t="s">
        <v>64</v>
      </c>
      <c r="D11" s="16" t="s">
        <v>47</v>
      </c>
      <c r="E11" s="15" t="s">
        <v>44</v>
      </c>
      <c r="F11" s="67"/>
      <c r="G11" s="17" t="s">
        <v>5</v>
      </c>
      <c r="H11" s="14">
        <v>3</v>
      </c>
      <c r="I11" s="62"/>
      <c r="J11" s="59"/>
      <c r="K11" s="8">
        <v>10</v>
      </c>
      <c r="L11" s="67"/>
      <c r="M11" s="67"/>
      <c r="N11" s="43">
        <f>K11*L11</f>
        <v>0</v>
      </c>
      <c r="O11" s="44">
        <f>N11*(1+M11/100)</f>
        <v>0</v>
      </c>
    </row>
    <row r="12" spans="1:16" ht="30" x14ac:dyDescent="0.25">
      <c r="B12" s="22">
        <v>3</v>
      </c>
      <c r="C12" s="63" t="s">
        <v>64</v>
      </c>
      <c r="D12" s="69" t="s">
        <v>48</v>
      </c>
      <c r="E12" s="15" t="s">
        <v>44</v>
      </c>
      <c r="F12" s="67"/>
      <c r="G12" s="17" t="s">
        <v>10</v>
      </c>
      <c r="H12" s="8">
        <v>8</v>
      </c>
      <c r="I12" s="59"/>
      <c r="J12" s="59"/>
      <c r="K12" s="8">
        <v>120</v>
      </c>
      <c r="L12" s="67"/>
      <c r="M12" s="67"/>
      <c r="N12" s="43">
        <f t="shared" ref="N12:N30" si="0">K12*L12</f>
        <v>0</v>
      </c>
      <c r="O12" s="44">
        <f t="shared" ref="O12:O30" si="1">N12*(1+M12/100)</f>
        <v>0</v>
      </c>
    </row>
    <row r="13" spans="1:16" ht="30" x14ac:dyDescent="0.25">
      <c r="B13" s="22">
        <v>4</v>
      </c>
      <c r="C13" s="63" t="s">
        <v>64</v>
      </c>
      <c r="D13" s="69" t="s">
        <v>48</v>
      </c>
      <c r="E13" s="15" t="s">
        <v>44</v>
      </c>
      <c r="F13" s="67"/>
      <c r="G13" s="71" t="s">
        <v>4</v>
      </c>
      <c r="H13" s="8">
        <v>8</v>
      </c>
      <c r="I13" s="59"/>
      <c r="J13" s="59"/>
      <c r="K13" s="8">
        <v>120</v>
      </c>
      <c r="L13" s="67"/>
      <c r="M13" s="67"/>
      <c r="N13" s="43">
        <f t="shared" si="0"/>
        <v>0</v>
      </c>
      <c r="O13" s="44">
        <f t="shared" si="1"/>
        <v>0</v>
      </c>
    </row>
    <row r="14" spans="1:16" ht="30" x14ac:dyDescent="0.25">
      <c r="B14" s="22">
        <v>5</v>
      </c>
      <c r="C14" s="63" t="s">
        <v>64</v>
      </c>
      <c r="D14" s="69" t="s">
        <v>48</v>
      </c>
      <c r="E14" s="15" t="s">
        <v>44</v>
      </c>
      <c r="F14" s="67"/>
      <c r="G14" s="71" t="s">
        <v>6</v>
      </c>
      <c r="H14" s="8">
        <v>8</v>
      </c>
      <c r="I14" s="59"/>
      <c r="J14" s="59"/>
      <c r="K14" s="8">
        <v>120</v>
      </c>
      <c r="L14" s="67"/>
      <c r="M14" s="67"/>
      <c r="N14" s="43">
        <f t="shared" si="0"/>
        <v>0</v>
      </c>
      <c r="O14" s="44">
        <f t="shared" si="1"/>
        <v>0</v>
      </c>
    </row>
    <row r="15" spans="1:16" ht="30" x14ac:dyDescent="0.25">
      <c r="B15" s="22">
        <v>6</v>
      </c>
      <c r="C15" s="63" t="s">
        <v>64</v>
      </c>
      <c r="D15" s="69" t="s">
        <v>48</v>
      </c>
      <c r="E15" s="15" t="s">
        <v>44</v>
      </c>
      <c r="F15" s="67"/>
      <c r="G15" s="71" t="s">
        <v>7</v>
      </c>
      <c r="H15" s="8">
        <v>8</v>
      </c>
      <c r="I15" s="59"/>
      <c r="J15" s="59"/>
      <c r="K15" s="8">
        <v>150</v>
      </c>
      <c r="L15" s="67"/>
      <c r="M15" s="67"/>
      <c r="N15" s="43">
        <f t="shared" si="0"/>
        <v>0</v>
      </c>
      <c r="O15" s="44">
        <f t="shared" si="1"/>
        <v>0</v>
      </c>
    </row>
    <row r="16" spans="1:16" ht="30" x14ac:dyDescent="0.25">
      <c r="B16" s="22">
        <v>7</v>
      </c>
      <c r="C16" s="63" t="s">
        <v>64</v>
      </c>
      <c r="D16" s="69" t="s">
        <v>48</v>
      </c>
      <c r="E16" s="15" t="s">
        <v>44</v>
      </c>
      <c r="F16" s="67"/>
      <c r="G16" s="71" t="s">
        <v>8</v>
      </c>
      <c r="H16" s="8">
        <v>8</v>
      </c>
      <c r="I16" s="59"/>
      <c r="J16" s="59"/>
      <c r="K16" s="8">
        <v>150</v>
      </c>
      <c r="L16" s="67"/>
      <c r="M16" s="67"/>
      <c r="N16" s="43">
        <f t="shared" si="0"/>
        <v>0</v>
      </c>
      <c r="O16" s="44">
        <f t="shared" si="1"/>
        <v>0</v>
      </c>
    </row>
    <row r="17" spans="2:15" ht="30" x14ac:dyDescent="0.25">
      <c r="B17" s="22">
        <v>8</v>
      </c>
      <c r="C17" s="63" t="s">
        <v>64</v>
      </c>
      <c r="D17" s="69" t="s">
        <v>48</v>
      </c>
      <c r="E17" s="15" t="s">
        <v>44</v>
      </c>
      <c r="F17" s="67"/>
      <c r="G17" s="71" t="s">
        <v>5</v>
      </c>
      <c r="H17" s="8">
        <v>4</v>
      </c>
      <c r="I17" s="59"/>
      <c r="J17" s="59"/>
      <c r="K17" s="8">
        <v>80</v>
      </c>
      <c r="L17" s="67"/>
      <c r="M17" s="67"/>
      <c r="N17" s="43">
        <f t="shared" si="0"/>
        <v>0</v>
      </c>
      <c r="O17" s="44">
        <f t="shared" si="1"/>
        <v>0</v>
      </c>
    </row>
    <row r="18" spans="2:15" ht="30" x14ac:dyDescent="0.25">
      <c r="B18" s="22">
        <v>9</v>
      </c>
      <c r="C18" s="63" t="s">
        <v>64</v>
      </c>
      <c r="D18" s="69" t="s">
        <v>48</v>
      </c>
      <c r="E18" s="15" t="s">
        <v>44</v>
      </c>
      <c r="F18" s="67"/>
      <c r="G18" s="71" t="s">
        <v>9</v>
      </c>
      <c r="H18" s="8">
        <v>4</v>
      </c>
      <c r="I18" s="59"/>
      <c r="J18" s="59"/>
      <c r="K18" s="8">
        <v>80</v>
      </c>
      <c r="L18" s="67"/>
      <c r="M18" s="67"/>
      <c r="N18" s="43">
        <f t="shared" si="0"/>
        <v>0</v>
      </c>
      <c r="O18" s="44">
        <f t="shared" si="1"/>
        <v>0</v>
      </c>
    </row>
    <row r="19" spans="2:15" ht="30" x14ac:dyDescent="0.25">
      <c r="B19" s="22">
        <v>10</v>
      </c>
      <c r="C19" s="63" t="s">
        <v>64</v>
      </c>
      <c r="D19" s="69" t="s">
        <v>48</v>
      </c>
      <c r="E19" s="15" t="s">
        <v>44</v>
      </c>
      <c r="F19" s="67"/>
      <c r="G19" s="71" t="s">
        <v>12</v>
      </c>
      <c r="H19" s="8">
        <v>4</v>
      </c>
      <c r="I19" s="59"/>
      <c r="J19" s="59"/>
      <c r="K19" s="8">
        <v>20</v>
      </c>
      <c r="L19" s="67"/>
      <c r="M19" s="67"/>
      <c r="N19" s="43">
        <f t="shared" si="0"/>
        <v>0</v>
      </c>
      <c r="O19" s="44">
        <f t="shared" si="1"/>
        <v>0</v>
      </c>
    </row>
    <row r="20" spans="2:15" ht="30" x14ac:dyDescent="0.25">
      <c r="B20" s="22">
        <v>11</v>
      </c>
      <c r="C20" s="63" t="s">
        <v>64</v>
      </c>
      <c r="D20" s="69" t="s">
        <v>48</v>
      </c>
      <c r="E20" s="15" t="s">
        <v>44</v>
      </c>
      <c r="F20" s="67"/>
      <c r="G20" s="71" t="s">
        <v>11</v>
      </c>
      <c r="H20" s="8">
        <v>4</v>
      </c>
      <c r="I20" s="59"/>
      <c r="J20" s="59"/>
      <c r="K20" s="8">
        <v>10</v>
      </c>
      <c r="L20" s="67"/>
      <c r="M20" s="67"/>
      <c r="N20" s="43">
        <f t="shared" si="0"/>
        <v>0</v>
      </c>
      <c r="O20" s="44">
        <f t="shared" si="1"/>
        <v>0</v>
      </c>
    </row>
    <row r="21" spans="2:15" ht="30" x14ac:dyDescent="0.25">
      <c r="B21" s="22">
        <v>12</v>
      </c>
      <c r="C21" s="63" t="s">
        <v>64</v>
      </c>
      <c r="D21" s="69" t="s">
        <v>49</v>
      </c>
      <c r="E21" s="15" t="s">
        <v>44</v>
      </c>
      <c r="F21" s="67"/>
      <c r="G21" s="71" t="s">
        <v>4</v>
      </c>
      <c r="H21" s="8">
        <v>8</v>
      </c>
      <c r="I21" s="59"/>
      <c r="J21" s="59"/>
      <c r="K21" s="8">
        <v>90</v>
      </c>
      <c r="L21" s="67"/>
      <c r="M21" s="67"/>
      <c r="N21" s="43">
        <f t="shared" si="0"/>
        <v>0</v>
      </c>
      <c r="O21" s="44">
        <f t="shared" si="1"/>
        <v>0</v>
      </c>
    </row>
    <row r="22" spans="2:15" ht="30" x14ac:dyDescent="0.25">
      <c r="B22" s="22">
        <v>13</v>
      </c>
      <c r="C22" s="63" t="s">
        <v>64</v>
      </c>
      <c r="D22" s="69" t="s">
        <v>49</v>
      </c>
      <c r="E22" s="15" t="s">
        <v>44</v>
      </c>
      <c r="F22" s="67"/>
      <c r="G22" s="71" t="s">
        <v>6</v>
      </c>
      <c r="H22" s="8">
        <v>8</v>
      </c>
      <c r="I22" s="59"/>
      <c r="J22" s="59"/>
      <c r="K22" s="8">
        <v>120</v>
      </c>
      <c r="L22" s="67"/>
      <c r="M22" s="67"/>
      <c r="N22" s="43">
        <f t="shared" si="0"/>
        <v>0</v>
      </c>
      <c r="O22" s="44">
        <f t="shared" si="1"/>
        <v>0</v>
      </c>
    </row>
    <row r="23" spans="2:15" ht="30" x14ac:dyDescent="0.25">
      <c r="B23" s="22">
        <v>14</v>
      </c>
      <c r="C23" s="63" t="s">
        <v>64</v>
      </c>
      <c r="D23" s="69" t="s">
        <v>49</v>
      </c>
      <c r="E23" s="15" t="s">
        <v>44</v>
      </c>
      <c r="F23" s="67"/>
      <c r="G23" s="71" t="s">
        <v>7</v>
      </c>
      <c r="H23" s="8">
        <v>8</v>
      </c>
      <c r="I23" s="59"/>
      <c r="J23" s="59"/>
      <c r="K23" s="8">
        <v>150</v>
      </c>
      <c r="L23" s="67"/>
      <c r="M23" s="67"/>
      <c r="N23" s="43">
        <f t="shared" si="0"/>
        <v>0</v>
      </c>
      <c r="O23" s="44">
        <f t="shared" si="1"/>
        <v>0</v>
      </c>
    </row>
    <row r="24" spans="2:15" ht="30" x14ac:dyDescent="0.25">
      <c r="B24" s="22">
        <v>15</v>
      </c>
      <c r="C24" s="63" t="s">
        <v>64</v>
      </c>
      <c r="D24" s="69" t="s">
        <v>49</v>
      </c>
      <c r="E24" s="15" t="s">
        <v>44</v>
      </c>
      <c r="F24" s="67"/>
      <c r="G24" s="71" t="s">
        <v>8</v>
      </c>
      <c r="H24" s="8">
        <v>8</v>
      </c>
      <c r="I24" s="59"/>
      <c r="J24" s="59"/>
      <c r="K24" s="8">
        <v>150</v>
      </c>
      <c r="L24" s="67"/>
      <c r="M24" s="67"/>
      <c r="N24" s="43">
        <f t="shared" si="0"/>
        <v>0</v>
      </c>
      <c r="O24" s="44">
        <f t="shared" si="1"/>
        <v>0</v>
      </c>
    </row>
    <row r="25" spans="2:15" ht="30" x14ac:dyDescent="0.25">
      <c r="B25" s="22">
        <v>16</v>
      </c>
      <c r="C25" s="63" t="s">
        <v>64</v>
      </c>
      <c r="D25" s="69" t="s">
        <v>49</v>
      </c>
      <c r="E25" s="15" t="s">
        <v>44</v>
      </c>
      <c r="F25" s="67"/>
      <c r="G25" s="71" t="s">
        <v>13</v>
      </c>
      <c r="H25" s="8">
        <v>4</v>
      </c>
      <c r="I25" s="59"/>
      <c r="J25" s="59"/>
      <c r="K25" s="8">
        <v>40</v>
      </c>
      <c r="L25" s="67"/>
      <c r="M25" s="67"/>
      <c r="N25" s="43">
        <f t="shared" si="0"/>
        <v>0</v>
      </c>
      <c r="O25" s="44">
        <f t="shared" si="1"/>
        <v>0</v>
      </c>
    </row>
    <row r="26" spans="2:15" ht="30" x14ac:dyDescent="0.25">
      <c r="B26" s="22">
        <v>17</v>
      </c>
      <c r="C26" s="63" t="s">
        <v>64</v>
      </c>
      <c r="D26" s="69" t="s">
        <v>49</v>
      </c>
      <c r="E26" s="15" t="s">
        <v>44</v>
      </c>
      <c r="F26" s="67"/>
      <c r="G26" s="71" t="s">
        <v>9</v>
      </c>
      <c r="H26" s="8">
        <v>4</v>
      </c>
      <c r="I26" s="59"/>
      <c r="J26" s="59"/>
      <c r="K26" s="8">
        <v>50</v>
      </c>
      <c r="L26" s="67"/>
      <c r="M26" s="67"/>
      <c r="N26" s="43">
        <f t="shared" si="0"/>
        <v>0</v>
      </c>
      <c r="O26" s="44">
        <f t="shared" si="1"/>
        <v>0</v>
      </c>
    </row>
    <row r="27" spans="2:15" ht="30" x14ac:dyDescent="0.25">
      <c r="B27" s="22">
        <v>18</v>
      </c>
      <c r="C27" s="63" t="s">
        <v>64</v>
      </c>
      <c r="D27" s="69" t="s">
        <v>49</v>
      </c>
      <c r="E27" s="15" t="s">
        <v>44</v>
      </c>
      <c r="F27" s="67"/>
      <c r="G27" s="71" t="s">
        <v>14</v>
      </c>
      <c r="H27" s="8">
        <v>4</v>
      </c>
      <c r="I27" s="59"/>
      <c r="J27" s="59"/>
      <c r="K27" s="8">
        <v>20</v>
      </c>
      <c r="L27" s="67"/>
      <c r="M27" s="67"/>
      <c r="N27" s="43">
        <f t="shared" si="0"/>
        <v>0</v>
      </c>
      <c r="O27" s="44">
        <f t="shared" si="1"/>
        <v>0</v>
      </c>
    </row>
    <row r="28" spans="2:15" ht="30" x14ac:dyDescent="0.25">
      <c r="B28" s="22">
        <v>19</v>
      </c>
      <c r="C28" s="63" t="s">
        <v>64</v>
      </c>
      <c r="D28" s="69" t="s">
        <v>49</v>
      </c>
      <c r="E28" s="15" t="s">
        <v>44</v>
      </c>
      <c r="F28" s="67"/>
      <c r="G28" s="71" t="s">
        <v>15</v>
      </c>
      <c r="H28" s="8">
        <v>10</v>
      </c>
      <c r="I28" s="59"/>
      <c r="J28" s="59"/>
      <c r="K28" s="8">
        <v>40</v>
      </c>
      <c r="L28" s="67"/>
      <c r="M28" s="67"/>
      <c r="N28" s="43">
        <f t="shared" si="0"/>
        <v>0</v>
      </c>
      <c r="O28" s="44">
        <f t="shared" si="1"/>
        <v>0</v>
      </c>
    </row>
    <row r="29" spans="2:15" ht="30" x14ac:dyDescent="0.25">
      <c r="B29" s="22">
        <v>20</v>
      </c>
      <c r="C29" s="63" t="s">
        <v>64</v>
      </c>
      <c r="D29" s="69" t="s">
        <v>49</v>
      </c>
      <c r="E29" s="15" t="s">
        <v>44</v>
      </c>
      <c r="F29" s="67"/>
      <c r="G29" s="71" t="s">
        <v>11</v>
      </c>
      <c r="H29" s="8">
        <v>10</v>
      </c>
      <c r="I29" s="59"/>
      <c r="J29" s="59"/>
      <c r="K29" s="8">
        <v>10</v>
      </c>
      <c r="L29" s="67"/>
      <c r="M29" s="67"/>
      <c r="N29" s="43">
        <f t="shared" si="0"/>
        <v>0</v>
      </c>
      <c r="O29" s="44">
        <f t="shared" si="1"/>
        <v>0</v>
      </c>
    </row>
    <row r="30" spans="2:15" ht="30.75" thickBot="1" x14ac:dyDescent="0.3">
      <c r="B30" s="25">
        <v>21</v>
      </c>
      <c r="C30" s="63" t="s">
        <v>64</v>
      </c>
      <c r="D30" s="69" t="s">
        <v>49</v>
      </c>
      <c r="E30" s="15" t="s">
        <v>44</v>
      </c>
      <c r="F30" s="68"/>
      <c r="G30" s="72" t="s">
        <v>16</v>
      </c>
      <c r="H30" s="19">
        <v>10</v>
      </c>
      <c r="I30" s="60"/>
      <c r="J30" s="60"/>
      <c r="K30" s="19">
        <v>10</v>
      </c>
      <c r="L30" s="68"/>
      <c r="M30" s="68"/>
      <c r="N30" s="43">
        <f t="shared" si="0"/>
        <v>0</v>
      </c>
      <c r="O30" s="44">
        <f t="shared" si="1"/>
        <v>0</v>
      </c>
    </row>
    <row r="31" spans="2:15" ht="19.5" thickBot="1" x14ac:dyDescent="0.35">
      <c r="B31" s="76" t="s">
        <v>30</v>
      </c>
      <c r="C31" s="77"/>
      <c r="D31" s="27"/>
      <c r="E31" s="27"/>
      <c r="F31" s="27"/>
      <c r="G31" s="28"/>
      <c r="H31" s="28"/>
      <c r="I31" s="48"/>
      <c r="J31" s="30"/>
      <c r="K31" s="40">
        <f>SUM(K10:K30)</f>
        <v>1560</v>
      </c>
      <c r="L31" s="31"/>
      <c r="M31" s="30"/>
      <c r="N31" s="55">
        <f>SUM(N10:N30)</f>
        <v>0</v>
      </c>
      <c r="O31" s="56">
        <f>SUM(O10:O30)</f>
        <v>0</v>
      </c>
    </row>
    <row r="32" spans="2:15" ht="45.75" thickBot="1" x14ac:dyDescent="0.3">
      <c r="B32" s="5"/>
      <c r="C32" s="64" t="s">
        <v>66</v>
      </c>
      <c r="D32" s="65" t="s">
        <v>68</v>
      </c>
      <c r="F32" s="6"/>
    </row>
    <row r="33" spans="2:15" ht="45.75" thickBot="1" x14ac:dyDescent="0.3">
      <c r="B33" s="9" t="s">
        <v>37</v>
      </c>
      <c r="C33" s="10" t="s">
        <v>2</v>
      </c>
      <c r="D33" s="11" t="s">
        <v>27</v>
      </c>
      <c r="E33" s="11" t="s">
        <v>45</v>
      </c>
      <c r="F33" s="11" t="s">
        <v>61</v>
      </c>
      <c r="G33" s="10" t="s">
        <v>65</v>
      </c>
      <c r="H33" s="84" t="s">
        <v>26</v>
      </c>
      <c r="I33" s="85"/>
      <c r="J33" s="11" t="s">
        <v>35</v>
      </c>
      <c r="K33" s="10" t="s">
        <v>3</v>
      </c>
      <c r="L33" s="11" t="s">
        <v>39</v>
      </c>
      <c r="M33" s="10" t="s">
        <v>40</v>
      </c>
      <c r="N33" s="11" t="s">
        <v>41</v>
      </c>
      <c r="O33" s="12" t="s">
        <v>42</v>
      </c>
    </row>
    <row r="34" spans="2:15" ht="45" x14ac:dyDescent="0.25">
      <c r="B34" s="23">
        <v>22</v>
      </c>
      <c r="C34" s="18" t="s">
        <v>67</v>
      </c>
      <c r="D34" s="15" t="s">
        <v>32</v>
      </c>
      <c r="E34" s="15" t="s">
        <v>46</v>
      </c>
      <c r="F34" s="66"/>
      <c r="G34" s="16" t="s">
        <v>17</v>
      </c>
      <c r="H34" s="86">
        <v>110</v>
      </c>
      <c r="I34" s="87"/>
      <c r="J34" s="58"/>
      <c r="K34" s="15">
        <v>12</v>
      </c>
      <c r="L34" s="66"/>
      <c r="M34" s="66"/>
      <c r="N34" s="43">
        <f>K34*L34</f>
        <v>0</v>
      </c>
      <c r="O34" s="44">
        <f>N34*(1+M34/100)</f>
        <v>0</v>
      </c>
    </row>
    <row r="35" spans="2:15" ht="45" x14ac:dyDescent="0.25">
      <c r="B35" s="24">
        <v>23</v>
      </c>
      <c r="C35" s="18" t="s">
        <v>67</v>
      </c>
      <c r="D35" s="8" t="s">
        <v>32</v>
      </c>
      <c r="E35" s="15" t="s">
        <v>46</v>
      </c>
      <c r="F35" s="67"/>
      <c r="G35" s="17" t="s">
        <v>17</v>
      </c>
      <c r="H35" s="74">
        <v>220</v>
      </c>
      <c r="I35" s="75"/>
      <c r="J35" s="59"/>
      <c r="K35" s="8">
        <v>29</v>
      </c>
      <c r="L35" s="67"/>
      <c r="M35" s="67"/>
      <c r="N35" s="43">
        <f t="shared" ref="N35:N57" si="2">K35*L35</f>
        <v>0</v>
      </c>
      <c r="O35" s="44">
        <f t="shared" ref="O35:O57" si="3">N35*(1+M35/100)</f>
        <v>0</v>
      </c>
    </row>
    <row r="36" spans="2:15" ht="45" x14ac:dyDescent="0.25">
      <c r="B36" s="24">
        <v>24</v>
      </c>
      <c r="C36" s="18" t="s">
        <v>67</v>
      </c>
      <c r="D36" s="8" t="s">
        <v>32</v>
      </c>
      <c r="E36" s="15" t="s">
        <v>46</v>
      </c>
      <c r="F36" s="67"/>
      <c r="G36" s="17" t="s">
        <v>17</v>
      </c>
      <c r="H36" s="74">
        <v>330</v>
      </c>
      <c r="I36" s="75"/>
      <c r="J36" s="59"/>
      <c r="K36" s="8">
        <v>147</v>
      </c>
      <c r="L36" s="67"/>
      <c r="M36" s="67"/>
      <c r="N36" s="43">
        <f t="shared" si="2"/>
        <v>0</v>
      </c>
      <c r="O36" s="44">
        <f t="shared" si="3"/>
        <v>0</v>
      </c>
    </row>
    <row r="37" spans="2:15" ht="45" x14ac:dyDescent="0.25">
      <c r="B37" s="24">
        <v>25</v>
      </c>
      <c r="C37" s="18" t="s">
        <v>67</v>
      </c>
      <c r="D37" s="8" t="s">
        <v>32</v>
      </c>
      <c r="E37" s="15" t="s">
        <v>46</v>
      </c>
      <c r="F37" s="67"/>
      <c r="G37" s="17" t="s">
        <v>17</v>
      </c>
      <c r="H37" s="74">
        <v>650</v>
      </c>
      <c r="I37" s="75"/>
      <c r="J37" s="59"/>
      <c r="K37" s="8">
        <v>8</v>
      </c>
      <c r="L37" s="67"/>
      <c r="M37" s="67"/>
      <c r="N37" s="43">
        <f t="shared" si="2"/>
        <v>0</v>
      </c>
      <c r="O37" s="44">
        <f t="shared" si="3"/>
        <v>0</v>
      </c>
    </row>
    <row r="38" spans="2:15" ht="45" x14ac:dyDescent="0.25">
      <c r="B38" s="24">
        <v>26</v>
      </c>
      <c r="C38" s="18" t="s">
        <v>67</v>
      </c>
      <c r="D38" s="8" t="s">
        <v>32</v>
      </c>
      <c r="E38" s="15" t="s">
        <v>46</v>
      </c>
      <c r="F38" s="67"/>
      <c r="G38" s="17" t="s">
        <v>17</v>
      </c>
      <c r="H38" s="74">
        <v>420</v>
      </c>
      <c r="I38" s="75"/>
      <c r="J38" s="59"/>
      <c r="K38" s="8">
        <v>11</v>
      </c>
      <c r="L38" s="67"/>
      <c r="M38" s="67"/>
      <c r="N38" s="43">
        <f t="shared" si="2"/>
        <v>0</v>
      </c>
      <c r="O38" s="44">
        <f t="shared" si="3"/>
        <v>0</v>
      </c>
    </row>
    <row r="39" spans="2:15" ht="45" x14ac:dyDescent="0.25">
      <c r="B39" s="24">
        <v>27</v>
      </c>
      <c r="C39" s="18" t="s">
        <v>67</v>
      </c>
      <c r="D39" s="8" t="s">
        <v>32</v>
      </c>
      <c r="E39" s="15" t="s">
        <v>46</v>
      </c>
      <c r="F39" s="67"/>
      <c r="G39" s="17" t="s">
        <v>18</v>
      </c>
      <c r="H39" s="74">
        <v>540</v>
      </c>
      <c r="I39" s="75"/>
      <c r="J39" s="59"/>
      <c r="K39" s="8">
        <v>32</v>
      </c>
      <c r="L39" s="67"/>
      <c r="M39" s="67"/>
      <c r="N39" s="43">
        <f t="shared" si="2"/>
        <v>0</v>
      </c>
      <c r="O39" s="44">
        <f t="shared" si="3"/>
        <v>0</v>
      </c>
    </row>
    <row r="40" spans="2:15" ht="45" x14ac:dyDescent="0.25">
      <c r="B40" s="24">
        <v>28</v>
      </c>
      <c r="C40" s="18" t="s">
        <v>67</v>
      </c>
      <c r="D40" s="8" t="s">
        <v>32</v>
      </c>
      <c r="E40" s="15" t="s">
        <v>46</v>
      </c>
      <c r="F40" s="67"/>
      <c r="G40" s="17" t="s">
        <v>18</v>
      </c>
      <c r="H40" s="74">
        <v>880</v>
      </c>
      <c r="I40" s="75"/>
      <c r="J40" s="59"/>
      <c r="K40" s="8">
        <v>3</v>
      </c>
      <c r="L40" s="67"/>
      <c r="M40" s="67"/>
      <c r="N40" s="43">
        <f t="shared" si="2"/>
        <v>0</v>
      </c>
      <c r="O40" s="44">
        <f t="shared" si="3"/>
        <v>0</v>
      </c>
    </row>
    <row r="41" spans="2:15" ht="45" x14ac:dyDescent="0.25">
      <c r="B41" s="24">
        <v>29</v>
      </c>
      <c r="C41" s="18" t="s">
        <v>67</v>
      </c>
      <c r="D41" s="8" t="s">
        <v>32</v>
      </c>
      <c r="E41" s="15" t="s">
        <v>46</v>
      </c>
      <c r="F41" s="67"/>
      <c r="G41" s="17" t="s">
        <v>18</v>
      </c>
      <c r="H41" s="74">
        <v>360</v>
      </c>
      <c r="I41" s="75"/>
      <c r="J41" s="59"/>
      <c r="K41" s="8">
        <v>14</v>
      </c>
      <c r="L41" s="67"/>
      <c r="M41" s="67"/>
      <c r="N41" s="43">
        <f t="shared" si="2"/>
        <v>0</v>
      </c>
      <c r="O41" s="44">
        <f t="shared" si="3"/>
        <v>0</v>
      </c>
    </row>
    <row r="42" spans="2:15" ht="45" x14ac:dyDescent="0.25">
      <c r="B42" s="24">
        <v>30</v>
      </c>
      <c r="C42" s="18" t="s">
        <v>67</v>
      </c>
      <c r="D42" s="8" t="s">
        <v>32</v>
      </c>
      <c r="E42" s="15" t="s">
        <v>46</v>
      </c>
      <c r="F42" s="67"/>
      <c r="G42" s="17" t="s">
        <v>18</v>
      </c>
      <c r="H42" s="74">
        <v>180</v>
      </c>
      <c r="I42" s="75"/>
      <c r="J42" s="59"/>
      <c r="K42" s="8">
        <v>39</v>
      </c>
      <c r="L42" s="67"/>
      <c r="M42" s="67"/>
      <c r="N42" s="43">
        <f t="shared" si="2"/>
        <v>0</v>
      </c>
      <c r="O42" s="44">
        <f t="shared" si="3"/>
        <v>0</v>
      </c>
    </row>
    <row r="43" spans="2:15" ht="45" x14ac:dyDescent="0.25">
      <c r="B43" s="24">
        <v>31</v>
      </c>
      <c r="C43" s="18" t="s">
        <v>67</v>
      </c>
      <c r="D43" s="8" t="s">
        <v>32</v>
      </c>
      <c r="E43" s="15" t="s">
        <v>46</v>
      </c>
      <c r="F43" s="67"/>
      <c r="G43" s="17" t="s">
        <v>19</v>
      </c>
      <c r="H43" s="74">
        <v>540</v>
      </c>
      <c r="I43" s="75"/>
      <c r="J43" s="59"/>
      <c r="K43" s="8">
        <v>7</v>
      </c>
      <c r="L43" s="67"/>
      <c r="M43" s="67"/>
      <c r="N43" s="43">
        <f t="shared" si="2"/>
        <v>0</v>
      </c>
      <c r="O43" s="44">
        <f t="shared" si="3"/>
        <v>0</v>
      </c>
    </row>
    <row r="44" spans="2:15" ht="45" x14ac:dyDescent="0.25">
      <c r="B44" s="24">
        <v>32</v>
      </c>
      <c r="C44" s="18" t="s">
        <v>67</v>
      </c>
      <c r="D44" s="8" t="s">
        <v>32</v>
      </c>
      <c r="E44" s="15" t="s">
        <v>46</v>
      </c>
      <c r="F44" s="67"/>
      <c r="G44" s="17" t="s">
        <v>20</v>
      </c>
      <c r="H44" s="74">
        <v>150</v>
      </c>
      <c r="I44" s="75"/>
      <c r="J44" s="59"/>
      <c r="K44" s="8">
        <v>28</v>
      </c>
      <c r="L44" s="67"/>
      <c r="M44" s="67"/>
      <c r="N44" s="43">
        <f t="shared" si="2"/>
        <v>0</v>
      </c>
      <c r="O44" s="44">
        <f t="shared" si="3"/>
        <v>0</v>
      </c>
    </row>
    <row r="45" spans="2:15" ht="45" x14ac:dyDescent="0.25">
      <c r="B45" s="24">
        <v>33</v>
      </c>
      <c r="C45" s="18" t="s">
        <v>67</v>
      </c>
      <c r="D45" s="8" t="s">
        <v>32</v>
      </c>
      <c r="E45" s="15" t="s">
        <v>46</v>
      </c>
      <c r="F45" s="67"/>
      <c r="G45" s="17" t="s">
        <v>21</v>
      </c>
      <c r="H45" s="74">
        <v>300</v>
      </c>
      <c r="I45" s="75"/>
      <c r="J45" s="59"/>
      <c r="K45" s="8">
        <v>9</v>
      </c>
      <c r="L45" s="67"/>
      <c r="M45" s="67"/>
      <c r="N45" s="43">
        <f t="shared" si="2"/>
        <v>0</v>
      </c>
      <c r="O45" s="44">
        <f t="shared" si="3"/>
        <v>0</v>
      </c>
    </row>
    <row r="46" spans="2:15" ht="45" x14ac:dyDescent="0.25">
      <c r="B46" s="24">
        <v>34</v>
      </c>
      <c r="C46" s="18" t="s">
        <v>67</v>
      </c>
      <c r="D46" s="8" t="s">
        <v>32</v>
      </c>
      <c r="E46" s="15" t="s">
        <v>46</v>
      </c>
      <c r="F46" s="67"/>
      <c r="G46" s="17" t="s">
        <v>21</v>
      </c>
      <c r="H46" s="74">
        <v>50</v>
      </c>
      <c r="I46" s="75"/>
      <c r="J46" s="59"/>
      <c r="K46" s="8">
        <v>5</v>
      </c>
      <c r="L46" s="67"/>
      <c r="M46" s="67"/>
      <c r="N46" s="43">
        <f t="shared" si="2"/>
        <v>0</v>
      </c>
      <c r="O46" s="44">
        <f t="shared" si="3"/>
        <v>0</v>
      </c>
    </row>
    <row r="47" spans="2:15" ht="45" x14ac:dyDescent="0.25">
      <c r="B47" s="24">
        <v>35</v>
      </c>
      <c r="C47" s="18" t="s">
        <v>67</v>
      </c>
      <c r="D47" s="8" t="s">
        <v>32</v>
      </c>
      <c r="E47" s="15" t="s">
        <v>46</v>
      </c>
      <c r="F47" s="67"/>
      <c r="G47" s="17" t="s">
        <v>21</v>
      </c>
      <c r="H47" s="74">
        <v>100</v>
      </c>
      <c r="I47" s="75"/>
      <c r="J47" s="59"/>
      <c r="K47" s="8">
        <v>29</v>
      </c>
      <c r="L47" s="67"/>
      <c r="M47" s="67"/>
      <c r="N47" s="43">
        <f t="shared" si="2"/>
        <v>0</v>
      </c>
      <c r="O47" s="44">
        <f t="shared" si="3"/>
        <v>0</v>
      </c>
    </row>
    <row r="48" spans="2:15" ht="45" x14ac:dyDescent="0.25">
      <c r="B48" s="24">
        <v>36</v>
      </c>
      <c r="C48" s="18" t="s">
        <v>67</v>
      </c>
      <c r="D48" s="8" t="s">
        <v>32</v>
      </c>
      <c r="E48" s="15" t="s">
        <v>46</v>
      </c>
      <c r="F48" s="67"/>
      <c r="G48" s="17" t="s">
        <v>22</v>
      </c>
      <c r="H48" s="74">
        <v>1260</v>
      </c>
      <c r="I48" s="75"/>
      <c r="J48" s="59"/>
      <c r="K48" s="8">
        <v>3</v>
      </c>
      <c r="L48" s="67"/>
      <c r="M48" s="67"/>
      <c r="N48" s="43">
        <f t="shared" si="2"/>
        <v>0</v>
      </c>
      <c r="O48" s="44">
        <f t="shared" si="3"/>
        <v>0</v>
      </c>
    </row>
    <row r="49" spans="2:15" ht="45" x14ac:dyDescent="0.25">
      <c r="B49" s="24">
        <v>37</v>
      </c>
      <c r="C49" s="18" t="s">
        <v>67</v>
      </c>
      <c r="D49" s="8" t="s">
        <v>32</v>
      </c>
      <c r="E49" s="15" t="s">
        <v>46</v>
      </c>
      <c r="F49" s="67"/>
      <c r="G49" s="17" t="s">
        <v>23</v>
      </c>
      <c r="H49" s="74">
        <v>500</v>
      </c>
      <c r="I49" s="75"/>
      <c r="J49" s="59"/>
      <c r="K49" s="8">
        <v>3</v>
      </c>
      <c r="L49" s="67"/>
      <c r="M49" s="67"/>
      <c r="N49" s="43">
        <f t="shared" si="2"/>
        <v>0</v>
      </c>
      <c r="O49" s="44">
        <f t="shared" si="3"/>
        <v>0</v>
      </c>
    </row>
    <row r="50" spans="2:15" ht="45" x14ac:dyDescent="0.25">
      <c r="B50" s="24">
        <v>38</v>
      </c>
      <c r="C50" s="18" t="s">
        <v>67</v>
      </c>
      <c r="D50" s="8" t="s">
        <v>32</v>
      </c>
      <c r="E50" s="15" t="s">
        <v>46</v>
      </c>
      <c r="F50" s="67"/>
      <c r="G50" s="17" t="s">
        <v>23</v>
      </c>
      <c r="H50" s="74">
        <v>200</v>
      </c>
      <c r="I50" s="75"/>
      <c r="J50" s="59"/>
      <c r="K50" s="8">
        <v>1</v>
      </c>
      <c r="L50" s="67"/>
      <c r="M50" s="67"/>
      <c r="N50" s="43">
        <f t="shared" si="2"/>
        <v>0</v>
      </c>
      <c r="O50" s="44">
        <f t="shared" si="3"/>
        <v>0</v>
      </c>
    </row>
    <row r="51" spans="2:15" ht="45" x14ac:dyDescent="0.25">
      <c r="B51" s="24">
        <v>39</v>
      </c>
      <c r="C51" s="18" t="s">
        <v>67</v>
      </c>
      <c r="D51" s="8" t="s">
        <v>32</v>
      </c>
      <c r="E51" s="15" t="s">
        <v>46</v>
      </c>
      <c r="F51" s="67"/>
      <c r="G51" s="17" t="s">
        <v>23</v>
      </c>
      <c r="H51" s="74">
        <v>300</v>
      </c>
      <c r="I51" s="75"/>
      <c r="J51" s="59"/>
      <c r="K51" s="8">
        <v>1</v>
      </c>
      <c r="L51" s="67"/>
      <c r="M51" s="67"/>
      <c r="N51" s="43">
        <f t="shared" si="2"/>
        <v>0</v>
      </c>
      <c r="O51" s="44">
        <f t="shared" si="3"/>
        <v>0</v>
      </c>
    </row>
    <row r="52" spans="2:15" ht="45" x14ac:dyDescent="0.25">
      <c r="B52" s="24">
        <v>40</v>
      </c>
      <c r="C52" s="18" t="s">
        <v>67</v>
      </c>
      <c r="D52" s="8" t="s">
        <v>32</v>
      </c>
      <c r="E52" s="15" t="s">
        <v>46</v>
      </c>
      <c r="F52" s="67"/>
      <c r="G52" s="17" t="s">
        <v>23</v>
      </c>
      <c r="H52" s="74">
        <v>630</v>
      </c>
      <c r="I52" s="75"/>
      <c r="J52" s="59"/>
      <c r="K52" s="8">
        <v>1</v>
      </c>
      <c r="L52" s="67"/>
      <c r="M52" s="67"/>
      <c r="N52" s="43">
        <f t="shared" si="2"/>
        <v>0</v>
      </c>
      <c r="O52" s="44">
        <f t="shared" si="3"/>
        <v>0</v>
      </c>
    </row>
    <row r="53" spans="2:15" ht="45" x14ac:dyDescent="0.25">
      <c r="B53" s="24">
        <v>41</v>
      </c>
      <c r="C53" s="18" t="s">
        <v>67</v>
      </c>
      <c r="D53" s="8" t="s">
        <v>32</v>
      </c>
      <c r="E53" s="15" t="s">
        <v>46</v>
      </c>
      <c r="F53" s="67"/>
      <c r="G53" s="17" t="s">
        <v>24</v>
      </c>
      <c r="H53" s="74">
        <v>800</v>
      </c>
      <c r="I53" s="75"/>
      <c r="J53" s="59"/>
      <c r="K53" s="8">
        <v>4</v>
      </c>
      <c r="L53" s="67"/>
      <c r="M53" s="67"/>
      <c r="N53" s="43">
        <f t="shared" si="2"/>
        <v>0</v>
      </c>
      <c r="O53" s="44">
        <f t="shared" si="3"/>
        <v>0</v>
      </c>
    </row>
    <row r="54" spans="2:15" ht="45" x14ac:dyDescent="0.25">
      <c r="B54" s="24">
        <v>42</v>
      </c>
      <c r="C54" s="18" t="s">
        <v>67</v>
      </c>
      <c r="D54" s="8" t="s">
        <v>32</v>
      </c>
      <c r="E54" s="15" t="s">
        <v>46</v>
      </c>
      <c r="F54" s="67"/>
      <c r="G54" s="17" t="s">
        <v>50</v>
      </c>
      <c r="H54" s="74">
        <v>500</v>
      </c>
      <c r="I54" s="75"/>
      <c r="J54" s="59"/>
      <c r="K54" s="8">
        <v>16</v>
      </c>
      <c r="L54" s="67"/>
      <c r="M54" s="67"/>
      <c r="N54" s="43">
        <f t="shared" si="2"/>
        <v>0</v>
      </c>
      <c r="O54" s="44">
        <f t="shared" si="3"/>
        <v>0</v>
      </c>
    </row>
    <row r="55" spans="2:15" ht="45" x14ac:dyDescent="0.25">
      <c r="B55" s="24">
        <v>43</v>
      </c>
      <c r="C55" s="18" t="s">
        <v>67</v>
      </c>
      <c r="D55" s="8" t="s">
        <v>32</v>
      </c>
      <c r="E55" s="15" t="s">
        <v>46</v>
      </c>
      <c r="F55" s="67"/>
      <c r="G55" s="17" t="s">
        <v>25</v>
      </c>
      <c r="H55" s="74">
        <v>700</v>
      </c>
      <c r="I55" s="75"/>
      <c r="J55" s="59"/>
      <c r="K55" s="8">
        <v>10</v>
      </c>
      <c r="L55" s="67"/>
      <c r="M55" s="67"/>
      <c r="N55" s="43">
        <f t="shared" si="2"/>
        <v>0</v>
      </c>
      <c r="O55" s="44">
        <f t="shared" si="3"/>
        <v>0</v>
      </c>
    </row>
    <row r="56" spans="2:15" ht="45" x14ac:dyDescent="0.25">
      <c r="B56" s="24">
        <v>44</v>
      </c>
      <c r="C56" s="18" t="s">
        <v>67</v>
      </c>
      <c r="D56" s="8" t="s">
        <v>32</v>
      </c>
      <c r="E56" s="15" t="s">
        <v>46</v>
      </c>
      <c r="F56" s="67"/>
      <c r="G56" s="17" t="s">
        <v>33</v>
      </c>
      <c r="H56" s="74">
        <v>4000</v>
      </c>
      <c r="I56" s="75"/>
      <c r="J56" s="59"/>
      <c r="K56" s="8">
        <v>4</v>
      </c>
      <c r="L56" s="67"/>
      <c r="M56" s="67"/>
      <c r="N56" s="43">
        <f t="shared" si="2"/>
        <v>0</v>
      </c>
      <c r="O56" s="44">
        <f t="shared" si="3"/>
        <v>0</v>
      </c>
    </row>
    <row r="57" spans="2:15" ht="45.75" thickBot="1" x14ac:dyDescent="0.3">
      <c r="B57" s="26">
        <v>45</v>
      </c>
      <c r="C57" s="18" t="s">
        <v>67</v>
      </c>
      <c r="D57" s="19" t="s">
        <v>31</v>
      </c>
      <c r="E57" s="15" t="s">
        <v>46</v>
      </c>
      <c r="F57" s="68"/>
      <c r="G57" s="20" t="s">
        <v>34</v>
      </c>
      <c r="H57" s="88">
        <v>90</v>
      </c>
      <c r="I57" s="89"/>
      <c r="J57" s="60"/>
      <c r="K57" s="19">
        <v>2</v>
      </c>
      <c r="L57" s="68"/>
      <c r="M57" s="68"/>
      <c r="N57" s="43">
        <f t="shared" si="2"/>
        <v>0</v>
      </c>
      <c r="O57" s="44">
        <f t="shared" si="3"/>
        <v>0</v>
      </c>
    </row>
    <row r="58" spans="2:15" ht="19.5" thickBot="1" x14ac:dyDescent="0.35">
      <c r="B58" s="76" t="s">
        <v>30</v>
      </c>
      <c r="C58" s="78"/>
      <c r="D58" s="27"/>
      <c r="E58" s="27"/>
      <c r="F58" s="27"/>
      <c r="G58" s="28"/>
      <c r="H58" s="28"/>
      <c r="I58" s="28"/>
      <c r="J58" s="29"/>
      <c r="K58" s="41">
        <f>SUM(K34:K57)</f>
        <v>418</v>
      </c>
      <c r="L58" s="29"/>
      <c r="M58" s="29"/>
      <c r="N58" s="57">
        <f>SUM(N34:N57)</f>
        <v>0</v>
      </c>
      <c r="O58" s="56">
        <f>SUM(O34:O57)</f>
        <v>0</v>
      </c>
    </row>
    <row r="59" spans="2:15" ht="16.5" customHeight="1" thickBot="1" x14ac:dyDescent="0.3">
      <c r="B59" s="5"/>
      <c r="F59" s="37"/>
    </row>
    <row r="60" spans="2:15" ht="67.5" customHeight="1" thickBot="1" x14ac:dyDescent="0.35">
      <c r="B60" s="33"/>
      <c r="C60" s="35" t="s">
        <v>38</v>
      </c>
      <c r="D60" s="51" t="s">
        <v>59</v>
      </c>
      <c r="E60" s="36" t="s">
        <v>60</v>
      </c>
      <c r="F60" s="38"/>
      <c r="G60" s="5"/>
      <c r="H60" s="5"/>
      <c r="I60" s="5"/>
      <c r="J60" s="5"/>
      <c r="K60" s="5"/>
      <c r="L60" s="5"/>
      <c r="M60" s="5"/>
      <c r="N60" s="32"/>
      <c r="O60" s="32"/>
    </row>
    <row r="61" spans="2:15" ht="19.5" thickBot="1" x14ac:dyDescent="0.35">
      <c r="B61" s="34" t="s">
        <v>30</v>
      </c>
      <c r="C61" s="42">
        <f>SUM(K31,K58)</f>
        <v>1978</v>
      </c>
      <c r="D61" s="53">
        <f>SUM(N31+N58)</f>
        <v>0</v>
      </c>
      <c r="E61" s="54">
        <f>SUM(O31+O58)</f>
        <v>0</v>
      </c>
      <c r="F61" s="39"/>
      <c r="G61" s="5"/>
      <c r="H61" s="5"/>
      <c r="I61" s="5"/>
      <c r="J61" s="5"/>
      <c r="K61" s="5"/>
      <c r="L61" s="5"/>
      <c r="M61" s="5"/>
      <c r="N61" s="5"/>
      <c r="O61" s="5"/>
    </row>
    <row r="62" spans="2:15" x14ac:dyDescent="0.25">
      <c r="B62" s="5"/>
    </row>
    <row r="63" spans="2:15" x14ac:dyDescent="0.25">
      <c r="B63" s="5"/>
    </row>
    <row r="64" spans="2:15" x14ac:dyDescent="0.25">
      <c r="B64" s="5"/>
    </row>
    <row r="65" spans="2:2" x14ac:dyDescent="0.25">
      <c r="B65" s="5"/>
    </row>
  </sheetData>
  <sheetProtection sheet="1" objects="1" scenarios="1"/>
  <mergeCells count="29">
    <mergeCell ref="H55:I55"/>
    <mergeCell ref="H56:I56"/>
    <mergeCell ref="H57:I57"/>
    <mergeCell ref="H49:I49"/>
    <mergeCell ref="H50:I50"/>
    <mergeCell ref="H51:I51"/>
    <mergeCell ref="H53:I53"/>
    <mergeCell ref="H54:I54"/>
    <mergeCell ref="B2:O2"/>
    <mergeCell ref="B3:O3"/>
    <mergeCell ref="H33:I33"/>
    <mergeCell ref="H34:I34"/>
    <mergeCell ref="H35:I35"/>
    <mergeCell ref="H36:I36"/>
    <mergeCell ref="B31:C31"/>
    <mergeCell ref="B58:C58"/>
    <mergeCell ref="H37:I37"/>
    <mergeCell ref="H38:I38"/>
    <mergeCell ref="H39:I39"/>
    <mergeCell ref="H40:I40"/>
    <mergeCell ref="H52:I52"/>
    <mergeCell ref="H41:I41"/>
    <mergeCell ref="H42:I42"/>
    <mergeCell ref="H43:I43"/>
    <mergeCell ref="H44:I44"/>
    <mergeCell ref="H45:I45"/>
    <mergeCell ref="H46:I46"/>
    <mergeCell ref="H47:I47"/>
    <mergeCell ref="H48:I48"/>
  </mergeCells>
  <phoneticPr fontId="13" type="noConversion"/>
  <pageMargins left="0.70866141732283472" right="0.70866141732283472" top="0.78740157480314965" bottom="0.78740157480314965" header="0.31496062992125984" footer="0.31496062992125984"/>
  <pageSetup paperSize="9" scale="60" fitToWidth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da6cb47ebdf464477b65bbf4c08d732c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f25a02b98435eadda2f432d720601243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C619C-088B-494A-8CC7-52C4FF8D5CE1}">
  <ds:schemaRefs>
    <ds:schemaRef ds:uri="http://schemas.microsoft.com/office/2006/metadata/properties"/>
    <ds:schemaRef ds:uri="http://schemas.microsoft.com/office/infopath/2007/PartnerControls"/>
    <ds:schemaRef ds:uri="c907a78e-75f2-4f05-91d0-96edef6c561b"/>
    <ds:schemaRef ds:uri="245e2b90-49fe-4ba6-b1b7-de318df298e8"/>
  </ds:schemaRefs>
</ds:datastoreItem>
</file>

<file path=customXml/itemProps2.xml><?xml version="1.0" encoding="utf-8"?>
<ds:datastoreItem xmlns:ds="http://schemas.openxmlformats.org/officeDocument/2006/customXml" ds:itemID="{22DD19A8-5C53-4DCF-A677-23B72AF04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8E8E92-794C-4F79-B403-BAEB8C148E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KAPSOVÉ a HEPA FILTRY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Novotná Kateřina,Ing.</dc:creator>
  <cp:lastModifiedBy>Novotná Kateřina,Ing.</cp:lastModifiedBy>
  <cp:lastPrinted>2025-11-27T08:06:23Z</cp:lastPrinted>
  <dcterms:created xsi:type="dcterms:W3CDTF">2025-11-03T09:04:35Z</dcterms:created>
  <dcterms:modified xsi:type="dcterms:W3CDTF">2025-12-12T11:11:21Z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0x010100FEFC3FE4F62AD546AE2095E1B2E7290F</vt:lpwstr>
  </property>
  <property fmtid="{D5CDD505-2E9C-101B-9397-08002B2CF9AE}" pid="3" name="MediaServiceImageTags">
    <vt:lpwstr/>
  </property>
</Properties>
</file>