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15ZAKAZKY\300_VZ\24_Gymnázium Žďár nad Sázavou_Nábytek\01 Výzva k podání nabídek\"/>
    </mc:Choice>
  </mc:AlternateContent>
  <xr:revisionPtr revIDLastSave="0" documentId="13_ncr:1_{1293795C-F6F2-4F49-94E7-E6D9B1D7886B}" xr6:coauthVersionLast="47" xr6:coauthVersionMax="47" xr10:uidLastSave="{00000000-0000-0000-0000-000000000000}"/>
  <bookViews>
    <workbookView xWindow="-195" yWindow="540" windowWidth="21930" windowHeight="14730" tabRatio="937" firstSheet="4" activeTab="9" xr2:uid="{00000000-000D-0000-FFFF-FFFF00000000}"/>
  </bookViews>
  <sheets>
    <sheet name="Rekapitulace" sheetId="1" r:id="rId1"/>
    <sheet name="N4.04 kancelář psychologa" sheetId="2" r:id="rId2"/>
    <sheet name="N4.09 Jazyková učebna" sheetId="5" r:id="rId3"/>
    <sheet name="N4.10 Učebna PC" sheetId="6" r:id="rId4"/>
    <sheet name="N4.11 Místnost 3D" sheetId="7" r:id="rId5"/>
    <sheet name="N4.12 Gravírovací místnost" sheetId="19" r:id="rId6"/>
    <sheet name="N4.13A Přednáškový sál" sheetId="20" r:id="rId7"/>
    <sheet name="N4.13B Přednáškový sál" sheetId="21" r:id="rId8"/>
    <sheet name="N4.14 Optická laboratoř" sheetId="22" r:id="rId9"/>
    <sheet name="N4.16 Přírodovědná laboratoř" sheetId="23" r:id="rId10"/>
  </sheets>
  <definedNames>
    <definedName name="celkem_vč._DPH">Rekapitulace!$E$7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9" l="1"/>
  <c r="G7" i="19"/>
  <c r="G8" i="19"/>
  <c r="G9" i="19"/>
  <c r="F7" i="19"/>
  <c r="H7" i="19" s="1"/>
  <c r="F8" i="19"/>
  <c r="F9" i="19"/>
  <c r="H9" i="19" s="1"/>
  <c r="F10" i="19"/>
  <c r="H10" i="19" s="1"/>
  <c r="G7" i="22"/>
  <c r="G8" i="22"/>
  <c r="G9" i="22"/>
  <c r="G10" i="22"/>
  <c r="F8" i="22"/>
  <c r="H8" i="22" s="1"/>
  <c r="F9" i="22"/>
  <c r="H9" i="22" s="1"/>
  <c r="F10" i="22"/>
  <c r="H10" i="22" s="1"/>
  <c r="F7" i="22"/>
  <c r="H7" i="22" s="1"/>
  <c r="G9" i="23"/>
  <c r="F9" i="23"/>
  <c r="H9" i="23" s="1"/>
  <c r="G8" i="23"/>
  <c r="F8" i="23"/>
  <c r="H8" i="23" s="1"/>
  <c r="G6" i="23"/>
  <c r="F6" i="23"/>
  <c r="H6" i="23" s="1"/>
  <c r="G5" i="23"/>
  <c r="F5" i="23"/>
  <c r="H5" i="23" s="1"/>
  <c r="G13" i="22"/>
  <c r="F13" i="22"/>
  <c r="H13" i="22" s="1"/>
  <c r="G12" i="22"/>
  <c r="F12" i="22"/>
  <c r="H12" i="22" s="1"/>
  <c r="G6" i="22"/>
  <c r="F6" i="22"/>
  <c r="H6" i="22" s="1"/>
  <c r="G5" i="22"/>
  <c r="F5" i="22"/>
  <c r="H5" i="22" s="1"/>
  <c r="G11" i="21"/>
  <c r="F11" i="21"/>
  <c r="H11" i="21" s="1"/>
  <c r="G10" i="21"/>
  <c r="F10" i="21"/>
  <c r="H10" i="21" s="1"/>
  <c r="G8" i="21"/>
  <c r="F8" i="21"/>
  <c r="H8" i="21" s="1"/>
  <c r="G7" i="21"/>
  <c r="F7" i="21"/>
  <c r="H7" i="21" s="1"/>
  <c r="G6" i="21"/>
  <c r="F6" i="21"/>
  <c r="H6" i="21" s="1"/>
  <c r="G5" i="21"/>
  <c r="F5" i="21"/>
  <c r="H5" i="21" s="1"/>
  <c r="G14" i="20"/>
  <c r="F14" i="20"/>
  <c r="H14" i="20" s="1"/>
  <c r="G13" i="20"/>
  <c r="F13" i="20"/>
  <c r="H13" i="20" s="1"/>
  <c r="G11" i="20"/>
  <c r="F11" i="20"/>
  <c r="H11" i="20" s="1"/>
  <c r="G10" i="20"/>
  <c r="F10" i="20"/>
  <c r="H10" i="20" s="1"/>
  <c r="G8" i="20"/>
  <c r="F8" i="20"/>
  <c r="H8" i="20" s="1"/>
  <c r="G7" i="20"/>
  <c r="F7" i="20"/>
  <c r="H7" i="20" s="1"/>
  <c r="G6" i="20"/>
  <c r="F6" i="20"/>
  <c r="H6" i="20" s="1"/>
  <c r="G5" i="20"/>
  <c r="F5" i="20"/>
  <c r="H5" i="20" s="1"/>
  <c r="G15" i="19"/>
  <c r="F15" i="19"/>
  <c r="H15" i="19" s="1"/>
  <c r="G14" i="19"/>
  <c r="F14" i="19"/>
  <c r="H14" i="19" s="1"/>
  <c r="G10" i="19"/>
  <c r="G6" i="19"/>
  <c r="F6" i="19"/>
  <c r="H6" i="19" s="1"/>
  <c r="G5" i="19"/>
  <c r="F5" i="19"/>
  <c r="H5" i="19" s="1"/>
  <c r="F6" i="5"/>
  <c r="G6" i="7"/>
  <c r="G7" i="7"/>
  <c r="G8" i="7"/>
  <c r="G12" i="7"/>
  <c r="G13" i="7"/>
  <c r="F6" i="7"/>
  <c r="F7" i="7"/>
  <c r="F8" i="7"/>
  <c r="F12" i="7"/>
  <c r="F13" i="7"/>
  <c r="G5" i="7"/>
  <c r="F5" i="7"/>
  <c r="G7" i="6"/>
  <c r="G9" i="6"/>
  <c r="G10" i="6"/>
  <c r="G11" i="6"/>
  <c r="G14" i="6"/>
  <c r="G15" i="6"/>
  <c r="G17" i="6"/>
  <c r="G18" i="6"/>
  <c r="F9" i="6"/>
  <c r="H9" i="6" s="1"/>
  <c r="F10" i="6"/>
  <c r="H10" i="6" s="1"/>
  <c r="F11" i="6"/>
  <c r="H11" i="6" s="1"/>
  <c r="F14" i="6"/>
  <c r="H14" i="6" s="1"/>
  <c r="F15" i="6"/>
  <c r="H15" i="6" s="1"/>
  <c r="F17" i="6"/>
  <c r="H17" i="6" s="1"/>
  <c r="F18" i="6"/>
  <c r="H18" i="6" s="1"/>
  <c r="F7" i="6"/>
  <c r="H7" i="6" s="1"/>
  <c r="G6" i="6"/>
  <c r="F6" i="6"/>
  <c r="H6" i="6" s="1"/>
  <c r="H15" i="23" l="1"/>
  <c r="H11" i="23"/>
  <c r="D15" i="1" s="1"/>
  <c r="E15" i="1" s="1"/>
  <c r="H15" i="22"/>
  <c r="D14" i="1" s="1"/>
  <c r="E14" i="1" s="1"/>
  <c r="H19" i="22"/>
  <c r="H13" i="21"/>
  <c r="D13" i="1" s="1"/>
  <c r="E13" i="1" s="1"/>
  <c r="H17" i="21"/>
  <c r="H15" i="21" s="1"/>
  <c r="H17" i="19"/>
  <c r="D10" i="1" s="1"/>
  <c r="E10" i="1" s="1"/>
  <c r="H21" i="19"/>
  <c r="H20" i="20"/>
  <c r="H16" i="20"/>
  <c r="D12" i="1" s="1"/>
  <c r="E12" i="1" s="1"/>
  <c r="H15" i="7"/>
  <c r="D11" i="1" s="1"/>
  <c r="E11" i="1" s="1"/>
  <c r="H24" i="6"/>
  <c r="H20" i="6"/>
  <c r="H7" i="7"/>
  <c r="H8" i="7"/>
  <c r="H12" i="7"/>
  <c r="H13" i="7"/>
  <c r="H6" i="7"/>
  <c r="H5" i="7"/>
  <c r="G6" i="5"/>
  <c r="F8" i="2"/>
  <c r="H8" i="2" s="1"/>
  <c r="G8" i="2"/>
  <c r="F11" i="2"/>
  <c r="H11" i="2" s="1"/>
  <c r="G11" i="2"/>
  <c r="H17" i="22" l="1"/>
  <c r="H13" i="23"/>
  <c r="H19" i="19"/>
  <c r="H18" i="20"/>
  <c r="H22" i="6"/>
  <c r="D9" i="1"/>
  <c r="E9" i="1" s="1"/>
  <c r="H19" i="7"/>
  <c r="H17" i="7" l="1"/>
  <c r="G13" i="2"/>
  <c r="F10" i="5" l="1"/>
  <c r="H10" i="5" s="1"/>
  <c r="G10" i="5"/>
  <c r="F9" i="5"/>
  <c r="H9" i="5" s="1"/>
  <c r="G9" i="5"/>
  <c r="G16" i="5"/>
  <c r="F16" i="5"/>
  <c r="H16" i="5" s="1"/>
  <c r="G15" i="5"/>
  <c r="F15" i="5"/>
  <c r="H15" i="5" s="1"/>
  <c r="G13" i="5"/>
  <c r="F13" i="5"/>
  <c r="H13" i="5" s="1"/>
  <c r="G12" i="5"/>
  <c r="F12" i="5"/>
  <c r="H12" i="5" s="1"/>
  <c r="G7" i="5"/>
  <c r="F7" i="5"/>
  <c r="H7" i="5" s="1"/>
  <c r="H6" i="5"/>
  <c r="F7" i="2"/>
  <c r="H7" i="2" s="1"/>
  <c r="G7" i="2"/>
  <c r="F9" i="2"/>
  <c r="H9" i="2" s="1"/>
  <c r="G9" i="2"/>
  <c r="F10" i="2"/>
  <c r="H10" i="2" s="1"/>
  <c r="G10" i="2"/>
  <c r="F12" i="2"/>
  <c r="H12" i="2" s="1"/>
  <c r="G12" i="2"/>
  <c r="F13" i="2"/>
  <c r="H13" i="2" s="1"/>
  <c r="F15" i="2"/>
  <c r="H15" i="2" s="1"/>
  <c r="G15" i="2"/>
  <c r="F16" i="2"/>
  <c r="H16" i="2" s="1"/>
  <c r="G16" i="2"/>
  <c r="F18" i="2"/>
  <c r="H18" i="2" s="1"/>
  <c r="G18" i="2"/>
  <c r="F19" i="2"/>
  <c r="H19" i="2" s="1"/>
  <c r="G19" i="2"/>
  <c r="H18" i="5" l="1"/>
  <c r="D8" i="1" s="1"/>
  <c r="E8" i="1" s="1"/>
  <c r="H22" i="5"/>
  <c r="H20" i="5" l="1"/>
  <c r="G6" i="2" l="1"/>
  <c r="H21" i="2" s="1"/>
  <c r="D7" i="1" s="1"/>
  <c r="E7" i="1" s="1"/>
  <c r="F6" i="2" l="1"/>
  <c r="H6" i="2" s="1"/>
  <c r="H25" i="2" s="1"/>
  <c r="H23" i="2" l="1"/>
  <c r="D17" i="1"/>
  <c r="E19" i="1" s="1"/>
  <c r="E17" i="1" l="1"/>
  <c r="E23" i="1" s="1"/>
  <c r="E21" i="1" s="1"/>
</calcChain>
</file>

<file path=xl/sharedStrings.xml><?xml version="1.0" encoding="utf-8"?>
<sst xmlns="http://schemas.openxmlformats.org/spreadsheetml/2006/main" count="423" uniqueCount="123">
  <si>
    <t>Položka</t>
  </si>
  <si>
    <t>ks</t>
  </si>
  <si>
    <t>celkem bez DPH</t>
  </si>
  <si>
    <t>celkem vč. DPH</t>
  </si>
  <si>
    <t>Celkem</t>
  </si>
  <si>
    <t>Cena celkem bez DPH</t>
  </si>
  <si>
    <t>DPH</t>
  </si>
  <si>
    <t>Cena celkem vč. DPH</t>
  </si>
  <si>
    <t>Specifikace</t>
  </si>
  <si>
    <t>Pracoviště</t>
  </si>
  <si>
    <t>Pracovní stůl</t>
  </si>
  <si>
    <t>Skříň vysoká, kombinovaná 
s policemi</t>
  </si>
  <si>
    <t>Učitelská židle otočná na plynovém pístu - poločalouněná skořepina</t>
  </si>
  <si>
    <t>Ostatní náklady</t>
  </si>
  <si>
    <t>Doprava, montáž</t>
  </si>
  <si>
    <t>Celkové sestavení, vynošení, kotvení a montáž</t>
  </si>
  <si>
    <t>Rozmístění, pevná montáž</t>
  </si>
  <si>
    <t>Celková doprava dle koeficientu</t>
  </si>
  <si>
    <t>Doprava montáže</t>
  </si>
  <si>
    <t>Specifické požadavky</t>
  </si>
  <si>
    <t>DPH 21%</t>
  </si>
  <si>
    <t>Učitelské pracoviště</t>
  </si>
  <si>
    <t> </t>
  </si>
  <si>
    <t>Žákovské pracoviště</t>
  </si>
  <si>
    <t>Dvoumístná sedačka</t>
  </si>
  <si>
    <t>Konferenční stolek</t>
  </si>
  <si>
    <t>JC v Kč bez 
DPH</t>
  </si>
  <si>
    <t>JC v Kč 
s DPH</t>
  </si>
  <si>
    <t>Celkem Kč bez DPH</t>
  </si>
  <si>
    <t>Celkem Kč
s DPH</t>
  </si>
  <si>
    <t>JC v Kč
s DPH</t>
  </si>
  <si>
    <t>Celkem v Kč bez DPH</t>
  </si>
  <si>
    <t>Celkem v Kč
s DPH</t>
  </si>
  <si>
    <t>JC v Kč bez
DPH</t>
  </si>
  <si>
    <t xml:space="preserve"> JC v Kč
s DPH </t>
  </si>
  <si>
    <t xml:space="preserve"> Celkem v Kč
s DPH </t>
  </si>
  <si>
    <t>CELKEM Kč bez DPH</t>
  </si>
  <si>
    <t>CELKEM Kč včetně DPH</t>
  </si>
  <si>
    <t>komplet</t>
  </si>
  <si>
    <t>Příloha č. 1 - Specifikace předmětu plnění / příloha smlouvy</t>
  </si>
  <si>
    <t>Gymnázium Žďár nad Sázavou</t>
  </si>
  <si>
    <t>Kancelář psychologa</t>
  </si>
  <si>
    <t>N4.09 jazyková učebna</t>
  </si>
  <si>
    <t>N4.10 počítačová učebna</t>
  </si>
  <si>
    <t>Počítačový stůl pro dva žáky</t>
  </si>
  <si>
    <t>Počítačový stůl pro jednoho žáka</t>
  </si>
  <si>
    <t xml:space="preserve">Katedra </t>
  </si>
  <si>
    <t xml:space="preserve">Učitelská židle otočná na plynovém pístu - čalouněná </t>
  </si>
  <si>
    <t xml:space="preserve">Židle otočná na plynovém pístu - čalouněná </t>
  </si>
  <si>
    <t>Křesla</t>
  </si>
  <si>
    <t>Učitelská židle otočná na plynovém pístu čalouněná</t>
  </si>
  <si>
    <t>Židle stohovatelná konferenční</t>
  </si>
  <si>
    <t>Z důvodu zachování jednotného vzhledu půdního prostoru požadujeme dodávku nábytku (židle, stoly, skříně) dle projektové dokumentace</t>
  </si>
  <si>
    <t>Skříň šatní</t>
  </si>
  <si>
    <t>Žákovská židle</t>
  </si>
  <si>
    <t>Pracovní stůl 1</t>
  </si>
  <si>
    <t>Pracovní stůl 2</t>
  </si>
  <si>
    <t>Skříň</t>
  </si>
  <si>
    <t>Židle</t>
  </si>
  <si>
    <t>N4.10 Učebna PC</t>
  </si>
  <si>
    <t>N4.11 Místnost 3D tisku</t>
  </si>
  <si>
    <t>N4.12 Gravírovací místnost</t>
  </si>
  <si>
    <t xml:space="preserve">N4.13/A Přednáškový sál </t>
  </si>
  <si>
    <t>N4.13/B Přednáškový sál</t>
  </si>
  <si>
    <t>N4.14 Optická laboratoř</t>
  </si>
  <si>
    <t>Žákovská lavice</t>
  </si>
  <si>
    <t>N4.09 Učebna jazyková</t>
  </si>
  <si>
    <t>N4.16 Přírodovědná laboratoř</t>
  </si>
  <si>
    <t>N4.11 Gravírovací místnost</t>
  </si>
  <si>
    <t>N4.12 Místnost 3D tisku</t>
  </si>
  <si>
    <t>N4.13A Přednáškový sál</t>
  </si>
  <si>
    <t>N4.13B Přednáškový sál</t>
  </si>
  <si>
    <t>N4.04 Kancelář psychologa</t>
  </si>
  <si>
    <t>Stůl rozkládací kulatý</t>
  </si>
  <si>
    <t>Židle otočná na plynovém pístu čalouněná</t>
  </si>
  <si>
    <t>Sedací souprava</t>
  </si>
  <si>
    <t xml:space="preserve">Křeslo </t>
  </si>
  <si>
    <t>Ilustrační obrázek</t>
  </si>
  <si>
    <t>Nabízené plnění - popis</t>
  </si>
  <si>
    <t>Ilustrativní obrázek</t>
  </si>
  <si>
    <t>Veřejná zakázka: Vybavení vestavby Gymnázia Žďár nad Sázavou</t>
  </si>
  <si>
    <t>Číslo položky</t>
  </si>
  <si>
    <t>Z důvodu zachování jednotného vzhledu učebny a celkového vzhledu vybavení školy požadujeme dodávku nábytku (židle, stoly, skříně) dle projektové dokumentace</t>
  </si>
  <si>
    <t xml:space="preserve">760 x 1200 x 500 mm (V x Š x H) - tolerance ±5%
Stůl s kovovou podnoží v červené barvě RAL 7035 (komaxit) z jeklového profilu 50 x 20mm pod deskou a nohy z trubkového profilu  průměr 40 mm opatřenými plastovými záslepkami s možností stavění při nerovnosti podlahy. Horní deska 120 x 50 cm z laminodesky v barvě šedé s oblými rohy se strojově lepenými 2 mm ABS hranami.   </t>
  </si>
  <si>
    <t xml:space="preserve">760 x 1200 x 500 mm (V x Š x H) - tolerance ±5%
Stůl s kovovou podnoží v červené barvě RAL 7035 (komaxit) z jeklového profilu 50 x 20mm pod deskou a nohy z trubkového profilu  průměr 40 mm opatřenými plastovými záslepkami s možností stavění při nerovnosti podlahy. Horní deska 120 x 50 cm z laminodesky v dekoru šedá s oblými rohy se strojově lepenými 2 mm ABS hranami. Upřednostňujeme tyto lavice pro zachování designu celé školy.     </t>
  </si>
  <si>
    <t xml:space="preserve">Moderní kancelářská židle, s hliníkovým hvězdicovým podnoží, s vysokým opěrákem ze síťovaného materiálu umožňuje proudění vzduchu během dlouhého sezení. Potah je ušitý z barevné polyesterové látky v barvě tmavě šedé. Odolný materiál s hladkou vazbou a hezkým dvouodstínovým efektem. Ergonomická kancelářská židle funkce, které umožní snadno přizpůsobit židli. Bederní opěrka podporuje správné držení těla a snižuje zatížení dolní části zad. Nosnost:  min. 110 kg, šířka: 62 cm, hloubka: 60 cm,  výška: 129 - 140 cm, šířka sedáku: 53 cm, hloubka sedáku: 47 cm, výška sedáku: 46 - 57 cm.              </t>
  </si>
  <si>
    <t xml:space="preserve">Rozkládací kulatý stůl průměr 140 cm, který se dá rozložit o 50 cm, aby došlo ke zvětšení stolu. Vyroben z masivního dřeva. Velikost: 1400(1900)x1400 mm, výška stolu: 75 cm, tloušťka desky: 2 cm + 2 cm obvodová lišta, materiál: Jasanové dřevo, povrchová úprava: lakovaná preferujeme lakovat do šedé barvy, pokud ne nechat lakovaný jasan.                                           </t>
  </si>
  <si>
    <t xml:space="preserve">Kostra konferenční židle je vyrobena z černého kovu, židle se skládá z čalouněného sedáku a čalouněného opěráku. Potahová látka (čalounění) tmavě šedá. Celková šířka židle je 64 cm (vnější rozteč nohou je 55 cm) a celková výška 85 cm. Čalouněný sedák má rozměry (hloubka x šířka) 47,5 cm x 53 x cm a je ve výšce 47 cm. Samotný čalouněný opěrák je vysoký 34 cm. Nosnost konferenční židle je min. 120 kg a váží max. 6,5 kg.     </t>
  </si>
  <si>
    <t xml:space="preserve">760 x 1150 x 500 mm (V x Š x H) - tolerance ±5%
Skříň z laminodesky tloušťky 18 mm, sololaku tloušťky 3,2 mm barvy a dvířek v barvě šedé. Spodní část skříňky je osazena dvířky s kovovými úchytky obloukového tvaru v barevném provedení chromové. Dvířka skříně jsou předsazená před korpus, tzv. naložená dvířka v barvě šedé. Panty pro skříň jsou používány NK, otevírané na 90° s možností seřízení dvířek všemi směry a dotahem ke korpusu. Skříň má 3 poličky na podpěrkách s výškovou aretací a sokl výšky 60 mm. Na dvířkách i korpusu je strojně nalepena ABS tloušťky 0,5 mm v barvě laminodesky. Skříň vybavit rektifikačními šrouby (při nerovnosti podlahy) a zámkem FAB. Půdorysný rozměr skříně je 115 x 50 cm (šířka x hloubka), výška 76 cm. Orientační rozložení polic dle náčrtku.                                                                                                      </t>
  </si>
  <si>
    <t xml:space="preserve">1200 x 600 x 650 mm (V x Š x H) - tolerance ±5%
Skříň z laminodesky tloušťky 18 mm, sololaku tloušťky 3,2 mm barvy a dvířek v barvě šedé. Spodní část skříňky je osazena dvířky s kovovými úchytky obloukového tvaru v barevném provedení chromové. Dvířka skříně jsou předsazená před korpus, tzv. naložená dvířka v barvě šedé. Panty pro skříň jsou používány NK, otevírané na 90° s možností seřízení dvířek všemi směry a dotahem ke korpusu. Skříň má 5 poliček na podpěrkách s výškovou aretací a sokl výšky 60 mm. Na dvířkách i korpusu je strojně nalepena ABS tloušťky 0,5 mm v barvě laminodesky. Skříň vybavit rektifikačními šrouby (při nerovnosti podlahy) a zámkem FAB. Půdorysný rozměr skříně je 115 x 50 cm (šířka x hloubka), výška 76 cm.                                                                                                        </t>
  </si>
  <si>
    <t xml:space="preserve">Židle pevná z kovové konstrukce z plochooválných a kulatých trubek v  barvě RAL 7035. Sedák i opěradlo z lakované překližky. Výška sedu 46 mm (velikost č.6). </t>
  </si>
  <si>
    <t>760 x 1000 x 600 mm (V x Š x H) - tolerance ±5%
Konstrukce: pracovní deska 28 mm (kuchyňská deska) v šedé barvě, rámová konstrukce z profilu 30 x 30mm s nohami z profilu 50 x 50 mm s retifikačními šrouby k ustavení při nerovnosti podlahy v barvě RAL 7035.</t>
  </si>
  <si>
    <t>760 x 1350 x 750 mm (V x Š x H) - tolerance ±5%
Konstrukce: pracovní deska 28 mm (kuchyňská deska) v šedé barvě, rámová konstrukce z profilu 30 x 30mm s nohami z profilu 50 x 50 mm s retifikačními šrouby k ustavení při nerovnosti podlahy v barvě RAL 7035.</t>
  </si>
  <si>
    <t xml:space="preserve">Skříň z laminodesky tloušťky 18 mm, sololaku tloušťky 3,2 mm barvy a dvířek v barvě šedé. Spodní část skříňky je osazena dvířky s kovovými úchytky obloukového tvaru v barevném provedení chromové. Dvířka skříně jsou předsazená před korpus, tzv. naložená dvířka. Panty pro skříň jsou používány NK, otevírané na 90° s možností seřízení dvířek všemi směry a dotahem ke korpusu. Vrchní část skříňky je osazena skleněnými dvířky s kovovými úchytky stejného provedení jako u spodní části skříňky. Prosklené skříňky osadit sklem kaleným. Skříň má 5 poliček na podpěrkách s výškovou aretací a sokl výšky 60 mm. Na dvířkách i korpusu je strojně nalepena ABS tloušťky 0,5 mm v barvě laminodesky. Skříň vybavit rektifikačními šrouby (při nerovnosti podlahy) a zámkem FAB. Půdorysný rozměr skříně je 75 x 36 cm (šířka x hloubka), výška 190 cm.                                                                                              </t>
  </si>
  <si>
    <t>760 x 1250 x 750 mm (V x Š x H) - tolerance ±5%
Katedra je vyrobena stejně jako počítačové stoly z laminodesky tloušťky 18 mm v šedé barvě RAL 112. Na hrany stolu je strojně nalepena ABS tloušťky 2 mm ve stejné barvě . Podnož počítačového stolu je svařena z uzavřených profilů, jekl 30 x 30 mm v barvě RAL 7035, všechny nohy mají rektifikační šrouby k ustavení stolu do stabilní polohy. Součástí katedry jsou záda z laminodesky tl. 18 mm v šířce 50 cm v barvě RAL 112. Deska katedry je opatřena vzadu výklopnými zásuvkami 2x zásuvka (francouzský typ) 110-240V 50/60Hz 10A, 2x port Ethernet (RJ-45) cat6E. Půdorysný rozměr počítačového stolu je 1250 x 75 cm (šířka x hloubka), výška 76 cm. Katedra je na pravé straně opatřena třemi uzamykatelnými zásuvkami nad sebou v plné hloubce stolu a šířce 40 cm z laminodesky tloušťky 18 v šedé barvě RAL 112.</t>
  </si>
  <si>
    <t xml:space="preserve">760 x 1700 x 800 mm (V x Š x H) - tolerance ±5%
Počítačový z laminodesky tloušťky 18 mm v šedé barvě RAL 112. Na hrany stolu je strojně nalepena ABS tloušťky 2 mm ve stejné barvě . Podnož počítačového stolu je svařena z uzavřených profilů, jekl 30 x 30 mm v barvě RAL 7035, pod stolovou deskou jsou kovové výztuhy, všechny nohy (6 ks)  mají rektifikační šrouby k ustavení stolu do stabilní polohy. Součástí počítačového stolu jsou záda z laminodesky tl. 18 mm v šířce 50 cm v barvě RAL 112. 
Součástí pracovní desky jsou dva výkyvné vestavěné zásuvkové boxy s krytem, každý z nich obsahuje 2x zásuvku (francouzský typ) 110-240V 50/60Hz 10A, 2x port Ethernet (RJ-45) cat6E. Půdorysný rozměr počítačového stolu je 170 x 80 cm (šířka x hloubka), výška 76 cm. Počítačový stůl je určen pro práci s notebookem. </t>
  </si>
  <si>
    <t xml:space="preserve">760 x 900 x 800 mm (V x Š x H) - tolerance ±5%
Počítačový stůl z laminodesky tloušťky 18 mm v šedé barvě RAL 112. Na hrany stolu je strojně nalepena ABS tloušťky 2 mm ve stejné barvě. Podnož počítačového stolu je svařena z uzavřených profilů, jekl 30 x 30 mm v barvě RAL 7035, všechny nohy mají rektifikační šrouby k ustavení stolu do stabilní polohy. Součástí počítačového stolu jsou záda z laminodesky tl. 18 mm v šířce 50 cm v barvě RAL 112. Deska počítačového stolu je opatřena vzadu výklopnými zásuvkami pro 240 V a internetovou sít. Půdorysný rozměr počítačového stolu je 900 x 80 cm (šířka x hloubka), výška 76 cm. Počítačový stůl je určen pro práci s notebookem. </t>
  </si>
  <si>
    <t xml:space="preserve">Kancelářská celočalouněná židle na paprskovému kříži se zvedacím mechanismem pomocí plynového pístu. Pojezd na kolečkách, bez područek. Barevné provedení  látka viz židle na nákresu.                   </t>
  </si>
  <si>
    <t>760 x 1250 x 750 mm (V x Š x H) - tolerance ±5%
Katedra je vyrobena stejně jako počítačové stoly z laminodesky tloušťky 18 mm v dekoru buk. Na hrany stolu je strojně nalepena ABS tloušťky 2 mm v dekoru buk. Podnož počítačového stolu je svařena z uzavřených profilů, jekl 30 x 30 mm v barvách RAL 7035, všechny nohy mají rektifikační šrouby k ustavení stolu do stabilní polohy. Součástí katedry jsou záda z laminodesky tl. 18 mm v šířce 50 cm v dekoru buk. Deska katedry je opatřena vzadu výklopnými zásuvkami pro 240 V a internetovou sít. Půdorysný rozměr katedry je 1250 x 75 cm (šířka x hloubka), výška 76 cm. Katedra je na pravé straně opatřena třemi uzamykatelnými zásuvkami nad sebou v plné hloubce stolu a šířce 40 cm z laminodesky tloušťky 18 v dekoru buk.</t>
  </si>
  <si>
    <t xml:space="preserve">760 x 1200 x 500 mm (V x Š x H) - tolerance ±5%
Stůl s kovovou podnoží v barvě RAL 7035 (komaxit) z jeklového profilu 50 x 20mm pod deskou a nohy z trubkového profilu  průměr 40 mm opatřenými plastovými záslepkami s možností stavění při nerovnosti podlahy. Horní deska 120 x 50 cm z laminodesky v dekoru buk  s oblými rohy se strojově lepenými 2 mm ABS hranami. </t>
  </si>
  <si>
    <t xml:space="preserve">Židle pevná z kovové konstrukce z plochooválných a kulatých trubek v barvě RAL 7035. Sedák i opěradlo z lakované překližky. Výška sedu 46 mm (velikost č.6).                                                     </t>
  </si>
  <si>
    <t xml:space="preserve">Křeslo má dřevěný, překližkový a kovový rám, dřevěné nohy stabilní. Materiál čalounění: Sametová tkanina v barvě tmavě zelené samet (100% polyester). Křeslo musí být vybaveno silně polstrovaným sedákem a opěradlem a područkami. 
Výplňový materiál: molitan
Celkové rozměry: 61,5 x 69 x 95,5 cm (Š x H x V) tolerance ±5%
Šířka sedáku: 47,5 cm
Hloubka sedáku: 46 cm
Výška sedáku od země: 40,5 cm
Výška područky od země: 58 cm                            </t>
  </si>
  <si>
    <t xml:space="preserve">750 x 1250 x 750 mm (V x Š x H) - tolerance ±5%
Kancelářský pracovní stůl z laminodesky tloušťky 18 mm v dekoru buk. Jednotlivé díly školního stolu jsou smontovány pomocí truhlářských spojů. Tři zásuvky kontejneru, na levé straně stolu, jsou řešeny jako polovýsuvy (zásuvku lze vytáhnout po doraz do 2/3 celkové hloubky zásuvky) na kovových pojezdech.  Nad zásuvkami je volně přístupný úložný prostor výšky jedné zásuvky. Zásuvky kancelářského stolu mají kovové úchytky. Součástí stolu je sokl pod zásuvkovým kontejnerem. Na zásuvkách i hranách stolu je strojně nalepena ABS tloušťky 2 mm v dekoru buk. Školní stůl s kontejnerem je vybaven zámkem FAB pro uzamknutí všech 3 zásuvek. Půdorysný rozměr stolu je 125 x 75 cm (šířka x hloubka), výška 75 cm.   </t>
  </si>
  <si>
    <t xml:space="preserve">Kancelářská kombinovaná skříň je složena z korpusu skříně, který je zhotoven z laminodesky tloušťky 18 mm, sololaku tloušťky 3,2 mm  a dvířek v dekoru buk. Jednotlivé díly korpusu skříně jsou smontovány pomocí truhlářských spojů. Dvířka skříně jsou předsazená před korpus, tzv. naložená dvířka, vrchní deska (půda) je předsazená před korpus skříně a zakrývá ze shora dvířka. Panty pro skříň jsou používány NK, otevírané na 90° s možností seřízení dvířek všemi směry a dotahem ke korpusu. Kancelářská skříň má kovové úchytky v obloukovém tvaru. Součástí kombinované skříně je sokl výšky 60 mm, 2 poličky na podpěrkách s výškovou aretací. Na dvířkách je strojně nalepena ABS tloušťky 2 mm v barvě laminodesky, poličky jsou z přední strany olepeny ABS 2 mm a korpus je ohraněn ABS 0,5 mm. Skříň je vybavena rektifikačními šrouby (při nerovnosti podlahy). Půdorysný rozměr skříně je 80 x 42 cm (šířka x hloubka), výška 180 cm.                       </t>
  </si>
  <si>
    <t>Kancelářská šatní skříň je složena s korpusu skříně z laminodesky tloušťky 18 mm, sololaku tloušťky 3,2 mm a dvířek v dekoru buk. Korpus je osazen dvířky s kovovými úchytky obloukového tvaru. 1 polička na pevno a výsuvný věšák. Dvířka skříně jsou předsazená před korpus, tzv. naložená dvířka. Panty pro skříň jsou používány NK, otevírané na 90° s možností seřízení dvířek všemi směry a dotahem ke korpusu. Sokl výšky 60 mm. Na dvířkách i korpusu je strojně nalepena ABS tloušťky 0,5 mm v barvě laminodesky. Kancelářská skříň je vybavena rektifikačními šrouby (při nerovnosti podlahy). Půdorysný rozměr skříně je 55 x 42 cm (šířka x hloubka), výška 180 cm.</t>
  </si>
  <si>
    <t xml:space="preserve">Moderní kancelářská židle s vysokým opěrákem a bohatým čalouněním sedáku i opěráku. Židle vybavena synchronní mechanikou s nastavením tuhosti váhy uživatele a blokací ve zvolené pozici jednou asynchronní mechanikou, posuvem sedáku, nastavitelnou vzduchovou bederní opěrkou, hlavovou opěrkou a područkami. Výškovou stavitelnost opěráku. Hliníkový černý kříž. Kolečka cca 65 mm na tvrdý povrch. Nosnost židle je min. 130 kg, výška židle 106 - 119 cm, výška sedu 44 – 55 cm, šířka sedáku je 51 cm, průměr kříže 640 mm, hmotnost 16 kg. Barva tmavě šedá šedá dle vyobrazení.                                           </t>
  </si>
  <si>
    <t xml:space="preserve">Kostra konferenční židle je vyrobena z černého kovu, židle se skládá z čalouněného sedáku a čalouněného opěráku. Potahová látka (čalounění) dle vzorníku tmavě šedá. Celková šířka židle je 64 cm (vnější rozteč nohou je 55 cm) a celková výška 85 cm. Čalouněný sedák má rozměry (hloubka x šířka) 47,5 cm x 53 x cm a je ve výšce 47 cm. Samotný čalouněný opěrák je vysoký 34 cm. Nosnost konferenční židle je min. 120 kg a max. váží 6,5 kg.     </t>
  </si>
  <si>
    <r>
      <t xml:space="preserve">Stůl žákovský                                      </t>
    </r>
    <r>
      <rPr>
        <sz val="8"/>
        <color rgb="FFFF0000"/>
        <rFont val="Arial"/>
        <family val="2"/>
        <charset val="238"/>
      </rPr>
      <t xml:space="preserve">  </t>
    </r>
  </si>
  <si>
    <r>
      <rPr>
        <sz val="8"/>
        <rFont val="Arial"/>
        <family val="2"/>
        <charset val="238"/>
      </rPr>
      <t>Pohovka dvoumístná, nerozkládací v rozměrech:150 x 71 x 75 cm, křeslo: 80 x 71 x 75 cm. Potah je ušitý z tkaniny s certifikací OEKO-TEX® v barvě zelené, nohy v barvě černé</t>
    </r>
    <r>
      <rPr>
        <sz val="11"/>
        <color theme="1"/>
        <rFont val="Arial"/>
        <family val="2"/>
        <charset val="238"/>
      </rPr>
      <t xml:space="preserve"> .                                                                                                                              </t>
    </r>
    <r>
      <rPr>
        <sz val="8"/>
        <color theme="1"/>
        <rFont val="Arial"/>
        <family val="2"/>
        <charset val="238"/>
      </rPr>
      <t xml:space="preserve"> </t>
    </r>
  </si>
  <si>
    <t xml:space="preserve">Křeslo o rozměrech 80 x 71 x 75 cm . Potah je ušitý z tkaniny s certifikací OEKO-TEX® v barvě zelené, nohy v barvě černé .                                                    </t>
  </si>
  <si>
    <t xml:space="preserve">Kancelářská celočalouněná židle na paprskovému kříži se zvedacím mechanismem pomocí plynového pístu. Pojezd na kolečkách, dvě područky. Barevné provedení látka viz na nákresu.          </t>
  </si>
  <si>
    <t xml:space="preserve">Kancelářská celočalouněná židle na paprskovému kříži se zvedacím mechanismem pomocí plynového pístu. Pojezd na kolečkách, dvě područky. Barevné provedení látka viz židle na nákresu.     </t>
  </si>
  <si>
    <t>Vybavení vestavby Gymnázia Žďár nad Sázavou</t>
  </si>
  <si>
    <t xml:space="preserve">Kostra konferenční židle je vyrobena z černého kovu, dále se židle skládá z čalouněného sedáku a čalouněného opěráku. Potahová látka (čalounění) tmavě šedá. Celková šířka židle je 64 cm (vnější rozteč nohou je 55 cm) a celková výška 85 cm. Čalouněný sedák má rozměry (hloubka x šířka) 47,5 cm x 53 x cm a je ve výšce 47 cm. Samotný čalouněný opěrák je vysoký 34 cm. Nosnost konferenční židle je min. 120 kg a váží do 6,5 kg.     </t>
  </si>
  <si>
    <t xml:space="preserve">Kostra konferenční židle je vyrobena z černého kovu, dále se židle skládá z čalouněného sedáku a čalouněného opěráku. Potahová látka (čalounění) tmavě šedá. Celková šířka židle je 64 cm (vnější rozteč nohou je 55 cm) a celková výška 85 cm. Čalouněný sedák má rozměry (hloubka x šířka) 47,5 cm x 53 x cm a je ve výšce 47 cm. Samotný čalouněný opěrák je vysoký 34 cm. Nosnost konferenční židle je min. 120 kg a váží max. 6,5 kg.     </t>
  </si>
  <si>
    <t xml:space="preserve">Kostra konferenční židle je vyrobena z černého kovu, židle z čalouněného sedáku a čalouněného opěráku. Potahová látka (čalounění) tmavě šedá. Celková šířka židle je 64 cm (vnější rozteč nohou je 55 cm) a celková výška 85 cm. Čalouněný sedák rozměry (hloubka x šířka) 47,5 cm x 53 x cm a je ve výšce 47 cm. Samotný čalouněný opěrák je vysoký 34 cm. Nosnost konferenční židle je min. 120 kg a váží max. 6,5 kg.     </t>
  </si>
  <si>
    <t>Stůl je vybaven lamino deskou o tloušťce 18 mm v šedé barvě, opatřenou strojně lepenou ABS hranou 2 mm ve stejné barvě, se sklopným mechanismem, možnost stoly stohovat. Robustní kovová konstrukce v barvě šedé RAL 7035 na čtyřech kolečkách s brzdou pro manipulaci. Rozměr stolu 130 x 50 cm, výška celková je 76 cm, tolerance ±5%.</t>
  </si>
  <si>
    <t>Stůl s lamino deskou o tloušťce 18 mm v šedé barvě, opatřenou strojně lepenou ABS hranou 2 mm ve stejné barvě, se sklopným mechanismem, čímž je možné stoly stohovat. Robustní kovová konstrukce v barvě šedé RAL 7035 na čtyřech kolečkách s brzdou pro manipulaci Rozměr stolu 130 x 50 cm, výška celková je 76 cm, tolerance ±5%</t>
  </si>
  <si>
    <t xml:space="preserve">760 x 1500 x 600 mm (V x Š x H) - tolerance ±5%
Stůl  z laminodesky tloušťky 18 mm v šedé barvě. Na hrany stolu je strojně nalepena ABS tloušťky 2 mm v šedé barvě. Podnož počítačového stolu je svařena z uzavřených profilů, jekl 30 x 30 mm v barvách RAL 7035, všechny nohy mají rektifikační šrouby k ustavení stolu do stabilní polohy. Součástí stolu jsou záda z laminodesky tl. 18 mm v šedé barvě až k zemi. Půdorysný rozměr stolu je 1000 x 600 cm (šířka x hloubka), výška 76 cm. </t>
  </si>
  <si>
    <t>760 x 1000 x 600 mm (V x Š x H) - tolerance ±5%
Stůl  z laminodesky tloušťky 18 mm v šedé barvě. Na hrany stolu je strojně nalepena ABS tloušťky 2 mm v šedé barvě. Podnož počítačového stolu je svařena z uzavřených profilů, jekl 30 x 30 mm v barvách RAL 7035, všechny nohy mají rektifikační šrouby k ustavení stolu do stabilní polohy. Součástí stolu jsou záda z laminodesky tl. 18 mm v šedé barvě až k zemi. Půdorysný rozměr stolu je 1000 x 600 cm (šířka x hloubka), výška 76 cm.</t>
  </si>
  <si>
    <t xml:space="preserve">Židle pevná z kovové konstrukce z plochooválných a kulatých trubek v barvě RAL 7035. Sedák i opěradlo z lakované překližky. Výška sedu 46 mm (velikost č.6). </t>
  </si>
  <si>
    <t>800 x 1600 x 850 mm  (V x Š x H) Sedací výška 450 mm. Dvoumístná pohovka s hranatým designem na kovových nožkách s hranatým profilem. Sedací pohovka celočalouněná v kvalitní potahové látce , odolné vůči prodření. Barva béžová.</t>
  </si>
  <si>
    <t>410 x 900 x 550 mm  (V x Š x H) - tolerance ±10%
Konstrukce: LTD min. 18 mm v dekoru buk, lepená konstrukce, ABS hrany.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</si>
</sst>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0\ &quot;Kč&quot;;[Red]\-#,##0\ &quot;Kč&quot;"/>
    <numFmt numFmtId="44" formatCode="_-* #,##0.00\ &quot;Kč&quot;_-;\-* #,##0.00\ &quot;Kč&quot;_-;_-* &quot;-&quot;??\ &quot;Kč&quot;_-;_-@_-"/>
    <numFmt numFmtId="164" formatCode="_-* #,##0\ &quot;Kč&quot;_-;\-* #,##0\ &quot;Kč&quot;_-;_-* &quot;-&quot;??\ &quot;Kč&quot;_-;_-@_-"/>
    <numFmt numFmtId="165" formatCode="#,##0\ &quot;Kč&quot;"/>
    <numFmt numFmtId="166" formatCode="[$-405]General"/>
    <numFmt numFmtId="167" formatCode="&quot; &quot;#,##0.00&quot; Kč &quot;;&quot;-&quot;#,##0.00&quot; Kč &quot;;&quot; -&quot;#&quot; Kč &quot;;&quot; &quot;@&quot; &quot;"/>
    <numFmt numFmtId="168" formatCode="_ * #,##0.00_)&quot;ź&quot;_ ;_ * \(#,##0.00\)&quot;ź&quot;_ ;_ * &quot;-&quot;??_)&quot;ź&quot;_ ;_ @_ "/>
    <numFmt numFmtId="169" formatCode="_ * #,##0.00_)_ź_ ;_ * \(#,##0.00\)_ź_ ;_ * &quot;-&quot;??_)_ź_ ;_ @_ "/>
    <numFmt numFmtId="170" formatCode="#,##0\ &quot;F&quot;;\-#,##0\ &quot;F&quot;"/>
    <numFmt numFmtId="171" formatCode="#,##0\ &quot;F&quot;;[Red]\-#,##0\ &quot;F&quot;"/>
    <numFmt numFmtId="172" formatCode="#,##0.\-"/>
    <numFmt numFmtId="173" formatCode="_-* #,##0\ &quot;zł&quot;_-;\-* #,##0\ &quot;zł&quot;_-;_-* &quot;-&quot;\ &quot;zł&quot;_-;_-@_-"/>
    <numFmt numFmtId="174" formatCode="&quot;$&quot;#,##0\ ;\(&quot;$&quot;#,##0\)"/>
    <numFmt numFmtId="175" formatCode="&quot;$&quot;* #,##0.00;&quot;$&quot;* \-#,##0.00"/>
    <numFmt numFmtId="176" formatCode="&quot;$&quot;#,##0.00_);[Red]\(&quot;$&quot;#,##0.00\)"/>
    <numFmt numFmtId="177" formatCode="0.0%"/>
    <numFmt numFmtId="178" formatCode="#,##0.00\ &quot;Kč&quot;"/>
    <numFmt numFmtId="179" formatCode="#,##0.00\ [$€-1]"/>
  </numFmts>
  <fonts count="78">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9"/>
      <name val="Trebuchet MS"/>
      <family val="2"/>
      <charset val="238"/>
    </font>
    <font>
      <sz val="8"/>
      <name val="Trebuchet MS"/>
      <family val="2"/>
      <charset val="238"/>
    </font>
    <font>
      <sz val="8"/>
      <name val="Verdana"/>
      <family val="2"/>
      <charset val="238"/>
    </font>
    <font>
      <sz val="9"/>
      <name val="Trebuchet MS"/>
      <family val="2"/>
      <charset val="238"/>
    </font>
    <font>
      <b/>
      <sz val="8"/>
      <name val="Verdana"/>
      <family val="2"/>
      <charset val="238"/>
    </font>
    <font>
      <sz val="11"/>
      <color theme="1"/>
      <name val="Verdana"/>
      <family val="2"/>
      <charset val="238"/>
    </font>
    <font>
      <sz val="10"/>
      <name val="Verdana"/>
      <family val="2"/>
      <charset val="238"/>
    </font>
    <font>
      <b/>
      <sz val="9"/>
      <name val="Verdana"/>
      <family val="2"/>
      <charset val="238"/>
    </font>
    <font>
      <b/>
      <i/>
      <sz val="9"/>
      <name val="Verdana"/>
      <family val="2"/>
      <charset val="238"/>
    </font>
    <font>
      <b/>
      <u/>
      <sz val="9"/>
      <name val="Verdana"/>
      <family val="2"/>
      <charset val="238"/>
    </font>
    <font>
      <b/>
      <sz val="11"/>
      <name val="Verdana"/>
      <family val="2"/>
      <charset val="238"/>
    </font>
    <font>
      <b/>
      <i/>
      <sz val="11"/>
      <name val="Verdana"/>
      <family val="2"/>
      <charset val="238"/>
    </font>
    <font>
      <sz val="11"/>
      <name val="Verdana"/>
      <family val="2"/>
      <charset val="238"/>
    </font>
    <font>
      <sz val="10"/>
      <name val="Arial CE"/>
      <charset val="238"/>
    </font>
    <font>
      <b/>
      <sz val="11"/>
      <color theme="1"/>
      <name val="Verdana"/>
      <family val="2"/>
      <charset val="238"/>
    </font>
    <font>
      <b/>
      <sz val="12"/>
      <name val="Verdana"/>
      <family val="2"/>
      <charset val="238"/>
    </font>
    <font>
      <u/>
      <sz val="11"/>
      <name val="Verdana"/>
      <family val="2"/>
      <charset val="238"/>
    </font>
    <font>
      <b/>
      <u/>
      <sz val="11"/>
      <name val="Verdana"/>
      <family val="2"/>
      <charset val="238"/>
    </font>
    <font>
      <u/>
      <sz val="11"/>
      <color theme="10"/>
      <name val="Calibri"/>
      <family val="2"/>
      <scheme val="minor"/>
    </font>
    <font>
      <sz val="11"/>
      <color theme="0"/>
      <name val="Calibri"/>
      <family val="2"/>
      <scheme val="minor"/>
    </font>
    <font>
      <sz val="11"/>
      <color rgb="FF006100"/>
      <name val="Calibri"/>
      <family val="2"/>
      <charset val="238"/>
      <scheme val="minor"/>
    </font>
    <font>
      <sz val="10"/>
      <name val="Verdana"/>
      <family val="2"/>
      <charset val="238"/>
    </font>
    <font>
      <u/>
      <sz val="10"/>
      <color indexed="12"/>
      <name val="Arial CE"/>
      <charset val="238"/>
    </font>
    <font>
      <u/>
      <sz val="10"/>
      <color indexed="12"/>
      <name val="Verdana"/>
      <family val="2"/>
      <charset val="238"/>
    </font>
    <font>
      <sz val="11"/>
      <color indexed="8"/>
      <name val="Calibri"/>
      <family val="2"/>
      <charset val="238"/>
    </font>
    <font>
      <sz val="10"/>
      <name val="Arial"/>
      <family val="2"/>
      <charset val="238"/>
    </font>
    <font>
      <b/>
      <sz val="10"/>
      <name val="Arial"/>
      <family val="2"/>
      <charset val="238"/>
    </font>
    <font>
      <sz val="8"/>
      <name val="Arial CE"/>
      <charset val="238"/>
    </font>
    <font>
      <sz val="10"/>
      <name val="MS Sans Serif"/>
      <family val="2"/>
      <charset val="238"/>
    </font>
    <font>
      <sz val="10"/>
      <color indexed="8"/>
      <name val="Arial"/>
      <family val="2"/>
    </font>
    <font>
      <sz val="10"/>
      <name val="Geneva"/>
      <family val="2"/>
    </font>
    <font>
      <b/>
      <sz val="11"/>
      <name val="Arial CE"/>
      <family val="2"/>
      <charset val="238"/>
    </font>
    <font>
      <sz val="10"/>
      <name val="Arial"/>
      <family val="2"/>
    </font>
    <font>
      <b/>
      <sz val="8"/>
      <name val="Arial"/>
      <family val="2"/>
      <charset val="238"/>
    </font>
    <font>
      <sz val="10"/>
      <color indexed="12"/>
      <name val="Arial"/>
      <family val="2"/>
    </font>
    <font>
      <sz val="8"/>
      <name val="Arial"/>
      <family val="2"/>
    </font>
    <font>
      <b/>
      <sz val="12"/>
      <name val="Arial"/>
      <family val="2"/>
    </font>
    <font>
      <b/>
      <sz val="9"/>
      <color indexed="16"/>
      <name val="SwitzerlandCondensed"/>
    </font>
    <font>
      <u/>
      <sz val="8"/>
      <color indexed="12"/>
      <name val="Times New Roman"/>
      <family val="1"/>
      <charset val="238"/>
    </font>
    <font>
      <sz val="10"/>
      <color indexed="14"/>
      <name val="Arial"/>
      <family val="2"/>
    </font>
    <font>
      <sz val="10"/>
      <name val="Arial Narrow"/>
      <family val="2"/>
      <charset val="238"/>
    </font>
    <font>
      <sz val="10"/>
      <name val="Times New Roman"/>
      <family val="1"/>
      <charset val="238"/>
    </font>
    <font>
      <b/>
      <sz val="9"/>
      <name val="Arial"/>
      <family val="2"/>
      <charset val="238"/>
    </font>
    <font>
      <sz val="10"/>
      <name val="Arial CE"/>
      <family val="2"/>
      <charset val="238"/>
    </font>
    <font>
      <sz val="10"/>
      <name val="Helv"/>
    </font>
    <font>
      <b/>
      <sz val="16"/>
      <name val="AT*Carleton"/>
      <charset val="2"/>
    </font>
    <font>
      <sz val="11"/>
      <color rgb="FF000000"/>
      <name val="Calibri"/>
      <family val="2"/>
      <charset val="238"/>
    </font>
    <font>
      <u/>
      <sz val="11"/>
      <color theme="10"/>
      <name val="Calibri"/>
      <family val="2"/>
      <charset val="238"/>
      <scheme val="minor"/>
    </font>
    <font>
      <sz val="10"/>
      <color rgb="FFFF0000"/>
      <name val="Arial"/>
      <family val="2"/>
      <charset val="238"/>
    </font>
    <font>
      <sz val="10"/>
      <color rgb="FF00B050"/>
      <name val="Arial"/>
      <family val="2"/>
      <charset val="238"/>
    </font>
    <font>
      <sz val="11"/>
      <name val="Calibri"/>
      <family val="2"/>
      <charset val="238"/>
      <scheme val="minor"/>
    </font>
    <font>
      <sz val="10"/>
      <color rgb="FF000000"/>
      <name val="Arial"/>
      <family val="2"/>
      <charset val="238"/>
    </font>
    <font>
      <sz val="11"/>
      <color rgb="FF9C6500"/>
      <name val="Calibri"/>
      <family val="2"/>
      <charset val="238"/>
      <scheme val="minor"/>
    </font>
    <font>
      <sz val="11"/>
      <color theme="4" tint="-0.499984740745262"/>
      <name val="Calibri"/>
      <family val="2"/>
      <charset val="238"/>
      <scheme val="minor"/>
    </font>
    <font>
      <sz val="10"/>
      <color rgb="FF00B0F0"/>
      <name val="Arial"/>
      <family val="2"/>
      <charset val="238"/>
    </font>
    <font>
      <sz val="10"/>
      <color rgb="FFFF33CC"/>
      <name val="Arial"/>
      <family val="2"/>
      <charset val="238"/>
    </font>
    <font>
      <b/>
      <sz val="10"/>
      <color theme="0"/>
      <name val="Verdana"/>
      <family val="2"/>
      <charset val="238"/>
    </font>
    <font>
      <b/>
      <sz val="15"/>
      <color theme="0"/>
      <name val="Verdana"/>
      <family val="2"/>
      <charset val="238"/>
    </font>
    <font>
      <b/>
      <sz val="15"/>
      <color rgb="FFFFFFFF"/>
      <name val="Verdana"/>
      <family val="2"/>
      <charset val="238"/>
    </font>
    <font>
      <b/>
      <sz val="10"/>
      <color rgb="FFFFFFFF"/>
      <name val="Verdana"/>
      <family val="2"/>
      <charset val="238"/>
    </font>
    <font>
      <sz val="9"/>
      <color rgb="FF000000"/>
      <name val="Calibri"/>
      <family val="2"/>
    </font>
    <font>
      <sz val="11"/>
      <color rgb="FF000000"/>
      <name val="Verdana"/>
      <family val="2"/>
      <charset val="238"/>
    </font>
    <font>
      <b/>
      <sz val="11"/>
      <color rgb="FF000000"/>
      <name val="Verdana"/>
      <family val="2"/>
      <charset val="238"/>
    </font>
    <font>
      <sz val="11"/>
      <color rgb="FF000000"/>
      <name val="Calibri"/>
      <family val="2"/>
    </font>
    <font>
      <b/>
      <sz val="8"/>
      <color theme="1"/>
      <name val="Verdana"/>
      <family val="2"/>
      <charset val="238"/>
    </font>
    <font>
      <sz val="8"/>
      <name val="Arial"/>
      <family val="2"/>
      <charset val="238"/>
    </font>
    <font>
      <sz val="8"/>
      <color theme="1"/>
      <name val="Arial"/>
      <family val="2"/>
      <charset val="238"/>
    </font>
    <font>
      <sz val="8"/>
      <color rgb="FF000000"/>
      <name val="Arial"/>
      <family val="2"/>
      <charset val="238"/>
    </font>
    <font>
      <sz val="8"/>
      <color rgb="FFFF0000"/>
      <name val="Arial"/>
      <family val="2"/>
      <charset val="238"/>
    </font>
    <font>
      <sz val="11"/>
      <color theme="1"/>
      <name val="Arial"/>
      <family val="2"/>
      <charset val="238"/>
    </font>
    <font>
      <b/>
      <sz val="8"/>
      <color rgb="FF000000"/>
      <name val="Verdana"/>
      <family val="2"/>
      <charset val="238"/>
    </font>
    <font>
      <b/>
      <sz val="10"/>
      <name val="Verdana"/>
      <family val="2"/>
      <charset val="238"/>
    </font>
  </fonts>
  <fills count="18">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2" tint="-0.24994659260841701"/>
        <bgColor rgb="FF92D050"/>
      </patternFill>
    </fill>
    <fill>
      <patternFill patternType="solid">
        <fgColor rgb="FFFFC000"/>
        <bgColor indexed="64"/>
      </patternFill>
    </fill>
    <fill>
      <patternFill patternType="solid">
        <fgColor rgb="FF0070C0"/>
        <bgColor indexed="64"/>
      </patternFill>
    </fill>
    <fill>
      <patternFill patternType="solid">
        <fgColor rgb="FF0070C0"/>
        <bgColor rgb="FF000000"/>
      </patternFill>
    </fill>
    <fill>
      <patternFill patternType="solid">
        <fgColor rgb="FFBFBFBF"/>
        <bgColor rgb="FF000000"/>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thin">
        <color indexed="64"/>
      </right>
      <top/>
      <bottom style="medium">
        <color rgb="FF000000"/>
      </bottom>
      <diagonal/>
    </border>
    <border>
      <left/>
      <right style="medium">
        <color indexed="64"/>
      </right>
      <top/>
      <bottom style="medium">
        <color rgb="FF00000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double">
        <color indexed="64"/>
      </bottom>
      <diagonal/>
    </border>
    <border>
      <left/>
      <right style="thin">
        <color indexed="64"/>
      </right>
      <top style="thin">
        <color indexed="64"/>
      </top>
      <bottom/>
      <diagonal/>
    </border>
  </borders>
  <cellStyleXfs count="467">
    <xf numFmtId="0" fontId="0" fillId="0" borderId="0"/>
    <xf numFmtId="44" fontId="5" fillId="0" borderId="0" applyFont="0" applyFill="0" applyBorder="0" applyAlignment="0" applyProtection="0"/>
    <xf numFmtId="0" fontId="8" fillId="0" borderId="0"/>
    <xf numFmtId="0" fontId="4" fillId="0" borderId="0"/>
    <xf numFmtId="0" fontId="12" fillId="0" borderId="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0" fontId="12" fillId="0" borderId="0"/>
    <xf numFmtId="0" fontId="12" fillId="0" borderId="0"/>
    <xf numFmtId="0" fontId="19" fillId="0" borderId="0"/>
    <xf numFmtId="0" fontId="8" fillId="0" borderId="0"/>
    <xf numFmtId="0" fontId="12" fillId="0" borderId="0"/>
    <xf numFmtId="0" fontId="8" fillId="0" borderId="0"/>
    <xf numFmtId="0" fontId="8" fillId="0" borderId="0"/>
    <xf numFmtId="0" fontId="8" fillId="0" borderId="0"/>
    <xf numFmtId="0" fontId="12" fillId="0" borderId="0"/>
    <xf numFmtId="0" fontId="12" fillId="0" borderId="0"/>
    <xf numFmtId="44" fontId="8"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4" fillId="0" borderId="0"/>
    <xf numFmtId="44" fontId="12" fillId="0" borderId="0" applyFont="0" applyFill="0" applyBorder="0" applyAlignment="0" applyProtection="0"/>
    <xf numFmtId="0" fontId="27" fillId="0" borderId="0"/>
    <xf numFmtId="168" fontId="34" fillId="0" borderId="0" applyFill="0" applyBorder="0" applyAlignment="0"/>
    <xf numFmtId="169" fontId="34" fillId="0" borderId="0" applyFill="0" applyBorder="0" applyAlignment="0"/>
    <xf numFmtId="170" fontId="34" fillId="0" borderId="0" applyFill="0" applyBorder="0" applyAlignment="0"/>
    <xf numFmtId="171" fontId="34" fillId="0" borderId="0" applyFill="0" applyBorder="0" applyAlignment="0"/>
    <xf numFmtId="0" fontId="35" fillId="0" borderId="0" applyFill="0" applyBorder="0" applyAlignment="0"/>
    <xf numFmtId="168" fontId="34" fillId="0" borderId="0" applyFill="0" applyBorder="0" applyAlignment="0"/>
    <xf numFmtId="0" fontId="35" fillId="0" borderId="0" applyFill="0" applyBorder="0" applyAlignment="0"/>
    <xf numFmtId="169" fontId="34" fillId="0" borderId="0" applyFill="0" applyBorder="0" applyAlignment="0"/>
    <xf numFmtId="38" fontId="36" fillId="0" borderId="0" applyFont="0" applyFill="0" applyBorder="0" applyAlignment="0" applyProtection="0"/>
    <xf numFmtId="40" fontId="36" fillId="0" borderId="0" applyFont="0" applyFill="0" applyBorder="0" applyAlignment="0" applyProtection="0"/>
    <xf numFmtId="172" fontId="37" fillId="0" borderId="0"/>
    <xf numFmtId="0" fontId="38" fillId="0" borderId="0" applyFont="0" applyFill="0" applyBorder="0" applyAlignment="0" applyProtection="0"/>
    <xf numFmtId="168" fontId="34" fillId="0" borderId="0" applyFont="0" applyFill="0" applyBorder="0" applyAlignment="0" applyProtection="0"/>
    <xf numFmtId="173" fontId="34" fillId="0" borderId="0" applyFont="0" applyFill="0" applyBorder="0" applyAlignment="0" applyProtection="0"/>
    <xf numFmtId="0" fontId="38" fillId="0" borderId="0" applyFont="0" applyFill="0" applyBorder="0" applyAlignment="0" applyProtection="0"/>
    <xf numFmtId="169" fontId="34" fillId="0" borderId="0" applyFont="0" applyFill="0" applyBorder="0" applyAlignment="0" applyProtection="0"/>
    <xf numFmtId="0" fontId="38" fillId="0" borderId="0" applyFont="0" applyFill="0" applyBorder="0" applyAlignment="0" applyProtection="0"/>
    <xf numFmtId="174" fontId="31" fillId="0" borderId="0" applyFont="0" applyFill="0" applyBorder="0" applyAlignment="0" applyProtection="0"/>
    <xf numFmtId="14" fontId="35" fillId="0" borderId="0" applyFill="0" applyBorder="0" applyAlignment="0"/>
    <xf numFmtId="9" fontId="31" fillId="0" borderId="0"/>
    <xf numFmtId="38" fontId="36" fillId="0" borderId="0" applyFont="0" applyFill="0" applyBorder="0" applyAlignment="0" applyProtection="0"/>
    <xf numFmtId="40" fontId="36" fillId="0" borderId="0" applyFont="0" applyFill="0" applyBorder="0" applyAlignment="0" applyProtection="0"/>
    <xf numFmtId="0" fontId="39" fillId="0" borderId="0" applyNumberFormat="0"/>
    <xf numFmtId="168" fontId="34" fillId="0" borderId="0" applyFill="0" applyBorder="0" applyAlignment="0"/>
    <xf numFmtId="169" fontId="34" fillId="0" borderId="0" applyFill="0" applyBorder="0" applyAlignment="0"/>
    <xf numFmtId="168" fontId="34" fillId="0" borderId="0" applyFill="0" applyBorder="0" applyAlignment="0"/>
    <xf numFmtId="0" fontId="40" fillId="0" borderId="0" applyFill="0" applyBorder="0" applyAlignment="0"/>
    <xf numFmtId="169" fontId="34" fillId="0" borderId="0" applyFill="0" applyBorder="0" applyAlignment="0"/>
    <xf numFmtId="167" fontId="52" fillId="0" borderId="0"/>
    <xf numFmtId="166" fontId="52" fillId="0" borderId="0"/>
    <xf numFmtId="38" fontId="41" fillId="5" borderId="0" applyNumberFormat="0" applyBorder="0" applyAlignment="0" applyProtection="0"/>
    <xf numFmtId="0" fontId="42" fillId="0" borderId="17" applyNumberFormat="0" applyAlignment="0" applyProtection="0">
      <alignment horizontal="left" vertical="center"/>
    </xf>
    <xf numFmtId="0" fontId="42" fillId="0" borderId="25">
      <alignment horizontal="left" vertical="center"/>
    </xf>
    <xf numFmtId="0" fontId="43" fillId="0" borderId="5" applyBorder="0"/>
    <xf numFmtId="0" fontId="44"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4" fillId="0" borderId="0" applyNumberForma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53" fillId="0" borderId="0" applyNumberFormat="0" applyFill="0" applyBorder="0" applyAlignment="0" applyProtection="0"/>
    <xf numFmtId="10" fontId="41" fillId="6" borderId="11" applyNumberFormat="0" applyBorder="0" applyAlignment="0" applyProtection="0"/>
    <xf numFmtId="168" fontId="34" fillId="0" borderId="0" applyFill="0" applyBorder="0" applyAlignment="0"/>
    <xf numFmtId="169" fontId="34" fillId="0" borderId="0" applyFill="0" applyBorder="0" applyAlignment="0"/>
    <xf numFmtId="168" fontId="34" fillId="0" borderId="0" applyFill="0" applyBorder="0" applyAlignment="0"/>
    <xf numFmtId="0" fontId="45" fillId="0" borderId="0" applyFill="0" applyBorder="0" applyAlignment="0"/>
    <xf numFmtId="169" fontId="34" fillId="0" borderId="0" applyFill="0" applyBorder="0" applyAlignment="0"/>
    <xf numFmtId="175" fontId="46" fillId="0" borderId="0"/>
    <xf numFmtId="0" fontId="32" fillId="0" borderId="0" applyNumberFormat="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0" fontId="47" fillId="0" borderId="0"/>
    <xf numFmtId="0" fontId="31" fillId="0" borderId="0"/>
    <xf numFmtId="0" fontId="12" fillId="0" borderId="0"/>
    <xf numFmtId="0" fontId="12" fillId="0" borderId="0"/>
    <xf numFmtId="0" fontId="38" fillId="0" borderId="0"/>
    <xf numFmtId="0" fontId="12" fillId="0" borderId="0"/>
    <xf numFmtId="0" fontId="38" fillId="0" borderId="0"/>
    <xf numFmtId="0" fontId="31" fillId="0" borderId="0"/>
    <xf numFmtId="0" fontId="8" fillId="0" borderId="0"/>
    <xf numFmtId="0" fontId="31"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12" fillId="0" borderId="0"/>
    <xf numFmtId="0" fontId="12"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12" fillId="0" borderId="0"/>
    <xf numFmtId="0" fontId="12" fillId="0" borderId="0"/>
    <xf numFmtId="0" fontId="38" fillId="0" borderId="0"/>
    <xf numFmtId="0" fontId="3" fillId="0" borderId="0"/>
    <xf numFmtId="0" fontId="38" fillId="0" borderId="0"/>
    <xf numFmtId="0" fontId="12" fillId="0" borderId="0"/>
    <xf numFmtId="0" fontId="8" fillId="0" borderId="0"/>
    <xf numFmtId="0" fontId="8" fillId="0" borderId="0"/>
    <xf numFmtId="0" fontId="8" fillId="0" borderId="0"/>
    <xf numFmtId="0" fontId="8" fillId="0" borderId="0"/>
    <xf numFmtId="0" fontId="8" fillId="0" borderId="0"/>
    <xf numFmtId="0" fontId="38" fillId="0" borderId="0"/>
    <xf numFmtId="0" fontId="12" fillId="0" borderId="0"/>
    <xf numFmtId="0" fontId="12" fillId="0" borderId="0"/>
    <xf numFmtId="0" fontId="38" fillId="0" borderId="0"/>
    <xf numFmtId="0" fontId="48" fillId="0" borderId="0"/>
    <xf numFmtId="177" fontId="34" fillId="0" borderId="0" applyFont="0" applyFill="0" applyBorder="0" applyAlignment="0" applyProtection="0"/>
    <xf numFmtId="0" fontId="49" fillId="0" borderId="0"/>
    <xf numFmtId="9" fontId="33" fillId="0" borderId="0" applyFont="0" applyFill="0" applyBorder="0" applyAlignment="0" applyProtection="0"/>
    <xf numFmtId="0" fontId="50" fillId="0" borderId="0"/>
    <xf numFmtId="0" fontId="51" fillId="0" borderId="0"/>
    <xf numFmtId="0" fontId="48" fillId="0" borderId="0"/>
    <xf numFmtId="0" fontId="12" fillId="0" borderId="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0" fontId="12" fillId="0" borderId="0"/>
    <xf numFmtId="0" fontId="12" fillId="0" borderId="0"/>
    <xf numFmtId="0" fontId="12" fillId="0" borderId="0"/>
    <xf numFmtId="0" fontId="3" fillId="0" borderId="0"/>
    <xf numFmtId="0" fontId="8" fillId="0" borderId="0"/>
    <xf numFmtId="0" fontId="8" fillId="0" borderId="0"/>
    <xf numFmtId="0" fontId="8" fillId="0" borderId="0"/>
    <xf numFmtId="0" fontId="12"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3" fillId="0" borderId="0"/>
    <xf numFmtId="0" fontId="3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1" fillId="0" borderId="0"/>
    <xf numFmtId="179" fontId="31" fillId="0" borderId="0"/>
    <xf numFmtId="179" fontId="3" fillId="0" borderId="0"/>
    <xf numFmtId="179" fontId="3" fillId="0" borderId="0"/>
    <xf numFmtId="179" fontId="12" fillId="0" borderId="0"/>
    <xf numFmtId="179" fontId="3" fillId="0" borderId="0"/>
    <xf numFmtId="179" fontId="3" fillId="0" borderId="0"/>
    <xf numFmtId="179" fontId="3" fillId="0" borderId="0"/>
    <xf numFmtId="179" fontId="31" fillId="0" borderId="0"/>
    <xf numFmtId="179" fontId="3" fillId="0" borderId="0"/>
    <xf numFmtId="179" fontId="31" fillId="0" borderId="0"/>
    <xf numFmtId="179" fontId="3" fillId="0" borderId="0"/>
    <xf numFmtId="179" fontId="3" fillId="0" borderId="0"/>
    <xf numFmtId="179" fontId="3" fillId="0" borderId="0"/>
    <xf numFmtId="179" fontId="3" fillId="0" borderId="0"/>
    <xf numFmtId="178" fontId="56" fillId="4" borderId="11" applyNumberFormat="0" applyBorder="0" applyAlignment="0" applyProtection="0">
      <alignment horizontal="center" vertical="center" wrapText="1"/>
    </xf>
    <xf numFmtId="178" fontId="56" fillId="11" borderId="11" applyNumberFormat="0" applyBorder="0" applyProtection="0">
      <alignment horizontal="center" vertical="center" wrapText="1"/>
    </xf>
    <xf numFmtId="178" fontId="26" fillId="7" borderId="33" applyNumberFormat="0" applyBorder="0" applyProtection="0">
      <alignment horizontal="center" vertical="center" wrapText="1"/>
    </xf>
    <xf numFmtId="178" fontId="58" fillId="8" borderId="32">
      <alignment horizontal="center" vertical="center" wrapText="1"/>
    </xf>
    <xf numFmtId="178" fontId="59" fillId="9" borderId="11">
      <alignment horizontal="center" vertical="center" wrapText="1"/>
    </xf>
    <xf numFmtId="178" fontId="57" fillId="10" borderId="11">
      <alignment horizontal="center" vertical="center" wrapText="1"/>
    </xf>
    <xf numFmtId="179" fontId="55" fillId="0" borderId="32">
      <alignment wrapText="1"/>
    </xf>
    <xf numFmtId="179" fontId="54" fillId="0" borderId="32">
      <alignment wrapText="1"/>
    </xf>
    <xf numFmtId="179" fontId="60" fillId="0" borderId="32">
      <alignment wrapText="1"/>
    </xf>
    <xf numFmtId="178" fontId="61" fillId="0" borderId="11" applyNumberFormat="0">
      <alignment horizontal="right" wrapText="1"/>
    </xf>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44" fontId="31"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0" fontId="2" fillId="0" borderId="0"/>
    <xf numFmtId="0" fontId="2" fillId="0" borderId="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0" fontId="1" fillId="0" borderId="0"/>
    <xf numFmtId="0" fontId="1" fillId="0" borderId="0"/>
    <xf numFmtId="0" fontId="24" fillId="0" borderId="0" applyNumberFormat="0" applyFill="0" applyBorder="0" applyAlignment="0" applyProtection="0"/>
  </cellStyleXfs>
  <cellXfs count="267">
    <xf numFmtId="0" fontId="0" fillId="0" borderId="0" xfId="0"/>
    <xf numFmtId="0" fontId="9" fillId="0" borderId="0" xfId="0" applyFont="1"/>
    <xf numFmtId="0" fontId="9" fillId="0" borderId="0" xfId="0" applyFont="1" applyAlignment="1">
      <alignment horizontal="center"/>
    </xf>
    <xf numFmtId="0" fontId="10" fillId="0" borderId="8" xfId="0" applyFont="1" applyBorder="1" applyAlignment="1">
      <alignment horizontal="center"/>
    </xf>
    <xf numFmtId="0" fontId="10" fillId="0" borderId="8" xfId="0" applyFont="1" applyBorder="1" applyAlignment="1">
      <alignment horizontal="center" vertical="center" wrapText="1"/>
    </xf>
    <xf numFmtId="0" fontId="8" fillId="0" borderId="10" xfId="0" applyFont="1" applyBorder="1" applyAlignment="1">
      <alignment horizontal="left" vertical="center" wrapText="1"/>
    </xf>
    <xf numFmtId="0" fontId="21" fillId="2" borderId="1" xfId="0" applyFont="1" applyFill="1" applyBorder="1" applyAlignment="1" applyProtection="1">
      <alignment horizontal="left" vertical="center"/>
      <protection locked="0"/>
    </xf>
    <xf numFmtId="0" fontId="21" fillId="2" borderId="2" xfId="0" applyFont="1" applyFill="1" applyBorder="1" applyAlignment="1">
      <alignment horizontal="left" vertical="center"/>
    </xf>
    <xf numFmtId="0" fontId="14" fillId="0" borderId="0" xfId="0" applyFont="1" applyAlignment="1">
      <alignment horizontal="left"/>
    </xf>
    <xf numFmtId="0" fontId="15" fillId="0" borderId="0" xfId="0" applyFont="1" applyAlignment="1">
      <alignment horizontal="center"/>
    </xf>
    <xf numFmtId="0" fontId="16" fillId="0" borderId="8" xfId="0" applyFont="1" applyBorder="1" applyAlignment="1">
      <alignment horizontal="center" vertical="center"/>
    </xf>
    <xf numFmtId="164" fontId="16" fillId="0" borderId="8" xfId="1" applyNumberFormat="1" applyFont="1" applyBorder="1" applyAlignment="1">
      <alignment horizontal="center" vertical="center"/>
    </xf>
    <xf numFmtId="165" fontId="18" fillId="0" borderId="11" xfId="0" applyNumberFormat="1" applyFont="1" applyBorder="1" applyAlignment="1">
      <alignment horizontal="right"/>
    </xf>
    <xf numFmtId="0" fontId="18" fillId="0" borderId="11" xfId="0" applyFont="1" applyBorder="1" applyAlignment="1">
      <alignment horizontal="center"/>
    </xf>
    <xf numFmtId="0" fontId="16" fillId="0" borderId="0" xfId="0" applyFont="1"/>
    <xf numFmtId="164" fontId="17" fillId="0" borderId="0" xfId="1" applyNumberFormat="1" applyFont="1" applyFill="1" applyBorder="1" applyAlignment="1">
      <alignment horizontal="center"/>
    </xf>
    <xf numFmtId="0" fontId="16" fillId="2" borderId="16" xfId="0" applyFont="1" applyFill="1" applyBorder="1"/>
    <xf numFmtId="164" fontId="17" fillId="2" borderId="17" xfId="1" applyNumberFormat="1" applyFont="1" applyFill="1" applyBorder="1" applyAlignment="1">
      <alignment horizontal="center"/>
    </xf>
    <xf numFmtId="0" fontId="13" fillId="0" borderId="0" xfId="0" applyFont="1"/>
    <xf numFmtId="0" fontId="13" fillId="0" borderId="0" xfId="0" applyFont="1" applyAlignment="1">
      <alignment horizontal="center"/>
    </xf>
    <xf numFmtId="0" fontId="16" fillId="2" borderId="22" xfId="0" applyFont="1" applyFill="1" applyBorder="1" applyAlignment="1">
      <alignment horizontal="left"/>
    </xf>
    <xf numFmtId="0" fontId="18" fillId="2" borderId="23" xfId="0" applyFont="1" applyFill="1" applyBorder="1" applyAlignment="1">
      <alignment horizontal="center"/>
    </xf>
    <xf numFmtId="165" fontId="16" fillId="2" borderId="23" xfId="0" applyNumberFormat="1" applyFont="1" applyFill="1" applyBorder="1" applyAlignment="1">
      <alignment horizontal="right"/>
    </xf>
    <xf numFmtId="0" fontId="11" fillId="0" borderId="0" xfId="0" applyFont="1"/>
    <xf numFmtId="0" fontId="11" fillId="3" borderId="25" xfId="0" applyFont="1" applyFill="1" applyBorder="1"/>
    <xf numFmtId="0" fontId="16" fillId="3" borderId="26" xfId="0" applyFont="1" applyFill="1" applyBorder="1"/>
    <xf numFmtId="0" fontId="11" fillId="3" borderId="27" xfId="0" applyFont="1" applyFill="1" applyBorder="1"/>
    <xf numFmtId="0" fontId="22" fillId="0" borderId="19" xfId="3" applyFont="1" applyBorder="1" applyAlignment="1">
      <alignment vertical="center" wrapText="1"/>
    </xf>
    <xf numFmtId="0" fontId="16" fillId="3" borderId="28" xfId="0" applyFont="1" applyFill="1" applyBorder="1"/>
    <xf numFmtId="0" fontId="23" fillId="0" borderId="19" xfId="3" applyFont="1" applyBorder="1" applyAlignment="1">
      <alignment vertical="center" wrapText="1"/>
    </xf>
    <xf numFmtId="0" fontId="16" fillId="3" borderId="29" xfId="0" applyFont="1" applyFill="1" applyBorder="1"/>
    <xf numFmtId="0" fontId="11" fillId="3" borderId="30" xfId="0" applyFont="1" applyFill="1" applyBorder="1"/>
    <xf numFmtId="0" fontId="16" fillId="0" borderId="7" xfId="0" applyFont="1" applyBorder="1" applyAlignment="1">
      <alignment horizontal="center" vertical="center"/>
    </xf>
    <xf numFmtId="0" fontId="25" fillId="0" borderId="0" xfId="0" applyFont="1"/>
    <xf numFmtId="0" fontId="8" fillId="0" borderId="11" xfId="0" applyFont="1" applyBorder="1" applyAlignment="1">
      <alignment horizontal="center" vertical="center"/>
    </xf>
    <xf numFmtId="165" fontId="8" fillId="0" borderId="11" xfId="0" applyNumberFormat="1" applyFont="1" applyBorder="1" applyAlignment="1">
      <alignment horizontal="right" vertical="center"/>
    </xf>
    <xf numFmtId="0" fontId="0" fillId="0" borderId="0" xfId="0" applyAlignment="1">
      <alignment wrapText="1"/>
    </xf>
    <xf numFmtId="0" fontId="62" fillId="12" borderId="31" xfId="0" applyFont="1" applyFill="1" applyBorder="1" applyAlignment="1">
      <alignment horizontal="left"/>
    </xf>
    <xf numFmtId="0" fontId="62" fillId="12" borderId="34" xfId="0" applyFont="1" applyFill="1" applyBorder="1" applyAlignment="1">
      <alignment horizontal="left"/>
    </xf>
    <xf numFmtId="0" fontId="8" fillId="0" borderId="34" xfId="0" applyFont="1" applyBorder="1" applyAlignment="1">
      <alignment horizontal="center" vertical="center"/>
    </xf>
    <xf numFmtId="0" fontId="0" fillId="0" borderId="0" xfId="0" applyAlignment="1">
      <alignment horizontal="left" indent="1"/>
    </xf>
    <xf numFmtId="0" fontId="7" fillId="0" borderId="11" xfId="0" applyFont="1" applyBorder="1" applyAlignment="1">
      <alignment horizontal="left" vertical="center" wrapText="1" indent="1"/>
    </xf>
    <xf numFmtId="0" fontId="11" fillId="3" borderId="27" xfId="0" applyFont="1" applyFill="1" applyBorder="1" applyAlignment="1">
      <alignment horizontal="left" indent="1"/>
    </xf>
    <xf numFmtId="0" fontId="11" fillId="0" borderId="0" xfId="0" applyFont="1" applyAlignment="1">
      <alignment horizontal="left" indent="1"/>
    </xf>
    <xf numFmtId="0" fontId="11" fillId="3" borderId="25" xfId="0" applyFont="1" applyFill="1" applyBorder="1" applyAlignment="1">
      <alignment horizontal="left" indent="1"/>
    </xf>
    <xf numFmtId="0" fontId="11" fillId="3" borderId="30" xfId="0" applyFont="1" applyFill="1" applyBorder="1" applyAlignment="1">
      <alignment horizontal="left" indent="1"/>
    </xf>
    <xf numFmtId="16" fontId="63" fillId="12" borderId="1" xfId="0" applyNumberFormat="1" applyFont="1" applyFill="1" applyBorder="1"/>
    <xf numFmtId="16" fontId="63" fillId="12" borderId="2" xfId="0" applyNumberFormat="1" applyFont="1" applyFill="1" applyBorder="1"/>
    <xf numFmtId="16" fontId="63" fillId="12" borderId="4" xfId="0" applyNumberFormat="1" applyFont="1" applyFill="1" applyBorder="1"/>
    <xf numFmtId="16" fontId="63" fillId="12" borderId="5" xfId="0" applyNumberFormat="1" applyFont="1" applyFill="1" applyBorder="1"/>
    <xf numFmtId="16" fontId="18" fillId="0" borderId="13" xfId="0" applyNumberFormat="1" applyFont="1" applyBorder="1"/>
    <xf numFmtId="16" fontId="18" fillId="0" borderId="10" xfId="0" applyNumberFormat="1" applyFont="1" applyBorder="1"/>
    <xf numFmtId="0" fontId="10" fillId="0" borderId="7" xfId="0" applyFont="1" applyBorder="1" applyAlignment="1">
      <alignment horizontal="center"/>
    </xf>
    <xf numFmtId="0" fontId="8" fillId="0" borderId="0" xfId="0" applyFont="1" applyAlignment="1">
      <alignment horizontal="center" vertical="center"/>
    </xf>
    <xf numFmtId="165" fontId="8" fillId="0" borderId="0" xfId="0" applyNumberFormat="1" applyFont="1" applyAlignment="1">
      <alignment vertical="center"/>
    </xf>
    <xf numFmtId="165" fontId="8" fillId="0" borderId="0" xfId="0" applyNumberFormat="1" applyFont="1" applyAlignment="1">
      <alignment horizontal="right" vertical="center"/>
    </xf>
    <xf numFmtId="0" fontId="8" fillId="0" borderId="14" xfId="0" applyFont="1" applyBorder="1" applyAlignment="1">
      <alignment horizontal="center" vertical="center"/>
    </xf>
    <xf numFmtId="165" fontId="8" fillId="0" borderId="14" xfId="0" applyNumberFormat="1" applyFont="1" applyBorder="1" applyAlignment="1">
      <alignment horizontal="right" vertical="center"/>
    </xf>
    <xf numFmtId="165" fontId="8" fillId="0" borderId="34" xfId="0" applyNumberFormat="1" applyFont="1" applyBorder="1" applyAlignment="1">
      <alignment vertical="center"/>
    </xf>
    <xf numFmtId="165" fontId="8" fillId="0" borderId="34" xfId="0" applyNumberFormat="1" applyFont="1" applyBorder="1" applyAlignment="1">
      <alignment horizontal="right" vertical="center"/>
    </xf>
    <xf numFmtId="165" fontId="0" fillId="0" borderId="0" xfId="0" applyNumberFormat="1"/>
    <xf numFmtId="0" fontId="64" fillId="13" borderId="2" xfId="0" applyFont="1" applyFill="1" applyBorder="1"/>
    <xf numFmtId="0" fontId="64" fillId="13" borderId="5" xfId="0" applyFont="1" applyFill="1" applyBorder="1"/>
    <xf numFmtId="0" fontId="10" fillId="0" borderId="36" xfId="0" applyFont="1" applyBorder="1"/>
    <xf numFmtId="0" fontId="10" fillId="0" borderId="37" xfId="0" applyFont="1" applyBorder="1"/>
    <xf numFmtId="0" fontId="10" fillId="0" borderId="37" xfId="0" applyFont="1" applyBorder="1" applyAlignment="1">
      <alignment wrapText="1"/>
    </xf>
    <xf numFmtId="0" fontId="65" fillId="13" borderId="34" xfId="0" applyFont="1" applyFill="1" applyBorder="1"/>
    <xf numFmtId="0" fontId="8" fillId="0" borderId="39" xfId="0" applyFont="1" applyBorder="1"/>
    <xf numFmtId="6" fontId="8" fillId="0" borderId="39" xfId="0" applyNumberFormat="1" applyFont="1" applyBorder="1"/>
    <xf numFmtId="0" fontId="7" fillId="0" borderId="39" xfId="0" applyFont="1" applyBorder="1" applyAlignment="1">
      <alignment wrapText="1"/>
    </xf>
    <xf numFmtId="0" fontId="8" fillId="0" borderId="41" xfId="0" applyFont="1" applyBorder="1"/>
    <xf numFmtId="0" fontId="8" fillId="0" borderId="0" xfId="0" applyFont="1"/>
    <xf numFmtId="0" fontId="67" fillId="14" borderId="27" xfId="0" applyFont="1" applyFill="1" applyBorder="1"/>
    <xf numFmtId="0" fontId="22" fillId="0" borderId="19" xfId="0" applyFont="1" applyBorder="1" applyAlignment="1">
      <alignment wrapText="1"/>
    </xf>
    <xf numFmtId="0" fontId="67" fillId="0" borderId="0" xfId="0" applyFont="1"/>
    <xf numFmtId="0" fontId="67" fillId="14" borderId="25" xfId="0" applyFont="1" applyFill="1" applyBorder="1"/>
    <xf numFmtId="0" fontId="23" fillId="0" borderId="19" xfId="0" applyFont="1" applyBorder="1" applyAlignment="1">
      <alignment wrapText="1"/>
    </xf>
    <xf numFmtId="0" fontId="67" fillId="14" borderId="30" xfId="0" applyFont="1" applyFill="1" applyBorder="1"/>
    <xf numFmtId="0" fontId="10" fillId="0" borderId="36" xfId="0" applyFont="1" applyBorder="1" applyAlignment="1">
      <alignment wrapText="1"/>
    </xf>
    <xf numFmtId="0" fontId="65" fillId="13" borderId="31" xfId="0" applyFont="1" applyFill="1" applyBorder="1" applyAlignment="1">
      <alignment wrapText="1"/>
    </xf>
    <xf numFmtId="0" fontId="16" fillId="14" borderId="26" xfId="0" applyFont="1" applyFill="1" applyBorder="1" applyAlignment="1">
      <alignment wrapText="1"/>
    </xf>
    <xf numFmtId="0" fontId="16" fillId="14" borderId="28" xfId="0" applyFont="1" applyFill="1" applyBorder="1" applyAlignment="1">
      <alignment wrapText="1"/>
    </xf>
    <xf numFmtId="0" fontId="16" fillId="14" borderId="29" xfId="0" applyFont="1" applyFill="1" applyBorder="1" applyAlignment="1">
      <alignment wrapText="1"/>
    </xf>
    <xf numFmtId="0" fontId="24" fillId="0" borderId="0" xfId="466"/>
    <xf numFmtId="0" fontId="69" fillId="0" borderId="0" xfId="0" applyFont="1"/>
    <xf numFmtId="0" fontId="69" fillId="0" borderId="0" xfId="0" applyFont="1" applyAlignment="1">
      <alignment wrapText="1"/>
    </xf>
    <xf numFmtId="0" fontId="8" fillId="0" borderId="42" xfId="0" applyFont="1" applyBorder="1"/>
    <xf numFmtId="0" fontId="7" fillId="15" borderId="39" xfId="0" applyFont="1" applyFill="1" applyBorder="1" applyAlignment="1">
      <alignment wrapText="1"/>
    </xf>
    <xf numFmtId="0" fontId="8" fillId="15" borderId="11" xfId="0" applyFont="1" applyFill="1" applyBorder="1" applyAlignment="1">
      <alignment horizontal="center" vertical="center"/>
    </xf>
    <xf numFmtId="165" fontId="8" fillId="15" borderId="11" xfId="0" applyNumberFormat="1" applyFont="1" applyFill="1" applyBorder="1" applyAlignment="1">
      <alignment horizontal="right" vertical="center"/>
    </xf>
    <xf numFmtId="0" fontId="7" fillId="15" borderId="11" xfId="0" applyFont="1" applyFill="1" applyBorder="1" applyAlignment="1">
      <alignment horizontal="left" vertical="center" wrapText="1" indent="1"/>
    </xf>
    <xf numFmtId="49" fontId="0" fillId="0" borderId="0" xfId="0" applyNumberFormat="1"/>
    <xf numFmtId="49" fontId="0" fillId="0" borderId="0" xfId="0" applyNumberFormat="1" applyAlignment="1">
      <alignment horizontal="right"/>
    </xf>
    <xf numFmtId="49" fontId="63" fillId="12" borderId="2" xfId="0" applyNumberFormat="1" applyFont="1" applyFill="1" applyBorder="1" applyAlignment="1">
      <alignment horizontal="right"/>
    </xf>
    <xf numFmtId="49" fontId="63" fillId="12" borderId="5" xfId="0" applyNumberFormat="1" applyFont="1" applyFill="1" applyBorder="1" applyAlignment="1">
      <alignment horizontal="right"/>
    </xf>
    <xf numFmtId="49" fontId="10" fillId="0" borderId="8" xfId="1" applyNumberFormat="1" applyFont="1" applyBorder="1" applyAlignment="1">
      <alignment horizontal="right" vertical="center" wrapText="1"/>
    </xf>
    <xf numFmtId="49" fontId="8" fillId="15" borderId="11" xfId="0" applyNumberFormat="1" applyFont="1" applyFill="1" applyBorder="1" applyAlignment="1">
      <alignment horizontal="right" vertical="center"/>
    </xf>
    <xf numFmtId="49" fontId="8" fillId="0" borderId="11" xfId="0" applyNumberFormat="1" applyFont="1" applyBorder="1" applyAlignment="1">
      <alignment horizontal="right" vertical="center"/>
    </xf>
    <xf numFmtId="49" fontId="8" fillId="0" borderId="14" xfId="0" applyNumberFormat="1" applyFont="1" applyBorder="1" applyAlignment="1">
      <alignment horizontal="right" vertical="center"/>
    </xf>
    <xf numFmtId="49" fontId="8" fillId="0" borderId="34" xfId="0" applyNumberFormat="1" applyFont="1" applyBorder="1" applyAlignment="1">
      <alignment horizontal="right" vertical="center"/>
    </xf>
    <xf numFmtId="49" fontId="11" fillId="3" borderId="25" xfId="0" applyNumberFormat="1" applyFont="1" applyFill="1" applyBorder="1" applyAlignment="1">
      <alignment horizontal="right"/>
    </xf>
    <xf numFmtId="49" fontId="11" fillId="0" borderId="0" xfId="0" applyNumberFormat="1" applyFont="1" applyAlignment="1">
      <alignment horizontal="right"/>
    </xf>
    <xf numFmtId="49" fontId="11" fillId="3" borderId="30" xfId="0" applyNumberFormat="1" applyFont="1" applyFill="1" applyBorder="1" applyAlignment="1">
      <alignment horizontal="right"/>
    </xf>
    <xf numFmtId="49" fontId="63" fillId="12" borderId="3" xfId="0" applyNumberFormat="1" applyFont="1" applyFill="1" applyBorder="1"/>
    <xf numFmtId="49" fontId="63" fillId="12" borderId="6" xfId="0" applyNumberFormat="1" applyFont="1" applyFill="1" applyBorder="1"/>
    <xf numFmtId="49" fontId="10" fillId="0" borderId="9" xfId="0" applyNumberFormat="1" applyFont="1" applyBorder="1" applyAlignment="1">
      <alignment horizontal="center" vertical="center" wrapText="1"/>
    </xf>
    <xf numFmtId="49" fontId="8" fillId="15" borderId="12" xfId="0" applyNumberFormat="1" applyFont="1" applyFill="1" applyBorder="1" applyAlignment="1">
      <alignment horizontal="right" vertical="center"/>
    </xf>
    <xf numFmtId="49" fontId="8" fillId="0" borderId="12" xfId="0" applyNumberFormat="1" applyFont="1" applyBorder="1" applyAlignment="1">
      <alignment horizontal="right" vertical="center"/>
    </xf>
    <xf numFmtId="49" fontId="8" fillId="0" borderId="15" xfId="0" applyNumberFormat="1" applyFont="1" applyBorder="1" applyAlignment="1">
      <alignment horizontal="right" vertical="center"/>
    </xf>
    <xf numFmtId="49" fontId="8" fillId="0" borderId="20" xfId="0" applyNumberFormat="1" applyFont="1" applyBorder="1" applyAlignment="1">
      <alignment horizontal="right" vertical="center"/>
    </xf>
    <xf numFmtId="49" fontId="20" fillId="3" borderId="21" xfId="0" applyNumberFormat="1" applyFont="1" applyFill="1" applyBorder="1"/>
    <xf numFmtId="49" fontId="11" fillId="0" borderId="20" xfId="0" applyNumberFormat="1" applyFont="1" applyBorder="1"/>
    <xf numFmtId="49" fontId="8" fillId="0" borderId="0" xfId="0" applyNumberFormat="1" applyFont="1" applyAlignment="1">
      <alignment horizontal="right" vertical="center"/>
    </xf>
    <xf numFmtId="49" fontId="11" fillId="3" borderId="27" xfId="0" applyNumberFormat="1" applyFont="1" applyFill="1" applyBorder="1" applyAlignment="1">
      <alignment horizontal="right"/>
    </xf>
    <xf numFmtId="165" fontId="8" fillId="16" borderId="11" xfId="0" applyNumberFormat="1" applyFont="1" applyFill="1" applyBorder="1" applyAlignment="1">
      <alignment vertical="center"/>
    </xf>
    <xf numFmtId="165" fontId="8" fillId="16" borderId="14" xfId="0" applyNumberFormat="1" applyFont="1" applyFill="1" applyBorder="1" applyAlignment="1">
      <alignment vertical="center"/>
    </xf>
    <xf numFmtId="49" fontId="64" fillId="13" borderId="2" xfId="0" applyNumberFormat="1" applyFont="1" applyFill="1" applyBorder="1" applyAlignment="1">
      <alignment horizontal="right"/>
    </xf>
    <xf numFmtId="49" fontId="64" fillId="13" borderId="5" xfId="0" applyNumberFormat="1" applyFont="1" applyFill="1" applyBorder="1" applyAlignment="1">
      <alignment horizontal="right"/>
    </xf>
    <xf numFmtId="49" fontId="10" fillId="0" borderId="37" xfId="0" applyNumberFormat="1" applyFont="1" applyBorder="1" applyAlignment="1">
      <alignment horizontal="right" wrapText="1"/>
    </xf>
    <xf numFmtId="49" fontId="8" fillId="0" borderId="39" xfId="0" applyNumberFormat="1" applyFont="1" applyBorder="1" applyAlignment="1">
      <alignment horizontal="right"/>
    </xf>
    <xf numFmtId="49" fontId="8" fillId="0" borderId="0" xfId="0" applyNumberFormat="1" applyFont="1" applyAlignment="1">
      <alignment horizontal="right"/>
    </xf>
    <xf numFmtId="49" fontId="67" fillId="14" borderId="27" xfId="0" applyNumberFormat="1" applyFont="1" applyFill="1" applyBorder="1" applyAlignment="1">
      <alignment horizontal="right"/>
    </xf>
    <xf numFmtId="49" fontId="67" fillId="0" borderId="0" xfId="0" applyNumberFormat="1" applyFont="1" applyAlignment="1">
      <alignment horizontal="right"/>
    </xf>
    <xf numFmtId="49" fontId="67" fillId="14" borderId="25" xfId="0" applyNumberFormat="1" applyFont="1" applyFill="1" applyBorder="1" applyAlignment="1">
      <alignment horizontal="right"/>
    </xf>
    <xf numFmtId="49" fontId="67" fillId="14" borderId="30" xfId="0" applyNumberFormat="1" applyFont="1" applyFill="1" applyBorder="1" applyAlignment="1">
      <alignment horizontal="right"/>
    </xf>
    <xf numFmtId="49" fontId="64" fillId="13" borderId="3" xfId="0" applyNumberFormat="1" applyFont="1" applyFill="1" applyBorder="1" applyAlignment="1">
      <alignment horizontal="right"/>
    </xf>
    <xf numFmtId="49" fontId="64" fillId="13" borderId="6" xfId="0" applyNumberFormat="1" applyFont="1" applyFill="1" applyBorder="1" applyAlignment="1">
      <alignment horizontal="right"/>
    </xf>
    <xf numFmtId="49" fontId="10" fillId="0" borderId="38" xfId="0" applyNumberFormat="1" applyFont="1" applyBorder="1" applyAlignment="1">
      <alignment horizontal="right" wrapText="1"/>
    </xf>
    <xf numFmtId="49" fontId="8" fillId="0" borderId="40" xfId="0" applyNumberFormat="1" applyFont="1" applyBorder="1" applyAlignment="1">
      <alignment horizontal="right"/>
    </xf>
    <xf numFmtId="49" fontId="8" fillId="0" borderId="20" xfId="0" applyNumberFormat="1" applyFont="1" applyBorder="1" applyAlignment="1">
      <alignment horizontal="right"/>
    </xf>
    <xf numFmtId="49" fontId="68" fillId="14" borderId="21" xfId="0" applyNumberFormat="1" applyFont="1" applyFill="1" applyBorder="1" applyAlignment="1">
      <alignment horizontal="right"/>
    </xf>
    <xf numFmtId="49" fontId="67" fillId="0" borderId="20" xfId="0" applyNumberFormat="1" applyFont="1" applyBorder="1" applyAlignment="1">
      <alignment horizontal="right"/>
    </xf>
    <xf numFmtId="6" fontId="8" fillId="16" borderId="39" xfId="0" applyNumberFormat="1" applyFont="1" applyFill="1" applyBorder="1"/>
    <xf numFmtId="3" fontId="66" fillId="16" borderId="39" xfId="0" applyNumberFormat="1" applyFont="1" applyFill="1" applyBorder="1"/>
    <xf numFmtId="6" fontId="8" fillId="16" borderId="41" xfId="0" applyNumberFormat="1" applyFont="1" applyFill="1" applyBorder="1"/>
    <xf numFmtId="49" fontId="69" fillId="0" borderId="0" xfId="0" applyNumberFormat="1" applyFont="1" applyAlignment="1">
      <alignment horizontal="right"/>
    </xf>
    <xf numFmtId="49" fontId="65" fillId="13" borderId="34" xfId="0" applyNumberFormat="1" applyFont="1" applyFill="1" applyBorder="1" applyAlignment="1">
      <alignment horizontal="right"/>
    </xf>
    <xf numFmtId="49" fontId="8" fillId="0" borderId="43" xfId="0" applyNumberFormat="1" applyFont="1" applyBorder="1" applyAlignment="1">
      <alignment horizontal="right"/>
    </xf>
    <xf numFmtId="6" fontId="68" fillId="14" borderId="21" xfId="0" applyNumberFormat="1" applyFont="1" applyFill="1" applyBorder="1" applyAlignment="1">
      <alignment horizontal="right"/>
    </xf>
    <xf numFmtId="6" fontId="8" fillId="16" borderId="42" xfId="0" applyNumberFormat="1" applyFont="1" applyFill="1" applyBorder="1"/>
    <xf numFmtId="0" fontId="0" fillId="0" borderId="10" xfId="0" applyBorder="1"/>
    <xf numFmtId="0" fontId="16" fillId="0" borderId="44" xfId="0" applyFont="1" applyBorder="1" applyAlignment="1">
      <alignment horizontal="center" vertical="center"/>
    </xf>
    <xf numFmtId="0" fontId="16" fillId="0" borderId="11" xfId="0" applyFont="1" applyBorder="1" applyAlignment="1">
      <alignment horizontal="center" vertical="center"/>
    </xf>
    <xf numFmtId="165" fontId="8" fillId="16" borderId="45" xfId="0" applyNumberFormat="1" applyFont="1" applyFill="1" applyBorder="1" applyAlignment="1">
      <alignment vertical="center"/>
    </xf>
    <xf numFmtId="0" fontId="8" fillId="15" borderId="46" xfId="0" applyFont="1" applyFill="1" applyBorder="1" applyAlignment="1">
      <alignment horizontal="center" vertical="center"/>
    </xf>
    <xf numFmtId="0" fontId="0" fillId="0" borderId="11" xfId="0" applyBorder="1" applyAlignment="1">
      <alignment horizontal="center" vertical="center"/>
    </xf>
    <xf numFmtId="0" fontId="21" fillId="2" borderId="3" xfId="0" applyFont="1" applyFill="1" applyBorder="1" applyAlignment="1">
      <alignment horizontal="left" vertical="center"/>
    </xf>
    <xf numFmtId="0" fontId="16" fillId="0" borderId="9" xfId="0" applyFont="1" applyBorder="1" applyAlignment="1">
      <alignment horizontal="center" vertical="center"/>
    </xf>
    <xf numFmtId="0" fontId="18" fillId="0" borderId="12" xfId="0" applyFont="1" applyBorder="1" applyAlignment="1">
      <alignment horizontal="right"/>
    </xf>
    <xf numFmtId="0" fontId="16" fillId="2" borderId="24" xfId="0" applyFont="1" applyFill="1" applyBorder="1"/>
    <xf numFmtId="0" fontId="16" fillId="2" borderId="18" xfId="0" applyFont="1" applyFill="1" applyBorder="1"/>
    <xf numFmtId="0" fontId="6" fillId="0" borderId="0" xfId="0" applyFont="1"/>
    <xf numFmtId="0" fontId="18" fillId="0" borderId="11" xfId="0" applyFont="1" applyBorder="1" applyAlignment="1">
      <alignment horizontal="right"/>
    </xf>
    <xf numFmtId="0" fontId="0" fillId="17" borderId="1" xfId="0" applyFill="1" applyBorder="1"/>
    <xf numFmtId="0" fontId="0" fillId="17" borderId="3" xfId="0" applyFill="1" applyBorder="1"/>
    <xf numFmtId="0" fontId="0" fillId="17" borderId="4" xfId="0" applyFill="1" applyBorder="1"/>
    <xf numFmtId="0" fontId="0" fillId="17" borderId="6" xfId="0" applyFill="1" applyBorder="1"/>
    <xf numFmtId="0" fontId="0" fillId="0" borderId="11" xfId="0" applyBorder="1"/>
    <xf numFmtId="49" fontId="8" fillId="15" borderId="48" xfId="0" applyNumberFormat="1" applyFont="1" applyFill="1" applyBorder="1" applyAlignment="1">
      <alignment horizontal="right" vertical="center"/>
    </xf>
    <xf numFmtId="0" fontId="0" fillId="16" borderId="11" xfId="0" applyFill="1" applyBorder="1"/>
    <xf numFmtId="49" fontId="10" fillId="0" borderId="49" xfId="0" applyNumberFormat="1" applyFont="1" applyBorder="1" applyAlignment="1">
      <alignment horizontal="center" vertical="center" wrapText="1"/>
    </xf>
    <xf numFmtId="0" fontId="0" fillId="17" borderId="19" xfId="0" applyFill="1" applyBorder="1"/>
    <xf numFmtId="0" fontId="0" fillId="17" borderId="20" xfId="0" applyFill="1" applyBorder="1"/>
    <xf numFmtId="0" fontId="24" fillId="0" borderId="11" xfId="466" applyBorder="1" applyAlignment="1">
      <alignment wrapText="1"/>
    </xf>
    <xf numFmtId="0" fontId="24" fillId="0" borderId="11" xfId="466" applyBorder="1"/>
    <xf numFmtId="49" fontId="10" fillId="0" borderId="47" xfId="0" applyNumberFormat="1" applyFont="1" applyBorder="1" applyAlignment="1">
      <alignment horizontal="right" wrapText="1"/>
    </xf>
    <xf numFmtId="49" fontId="8" fillId="0" borderId="34" xfId="0" applyNumberFormat="1" applyFont="1" applyBorder="1" applyAlignment="1">
      <alignment horizontal="right"/>
    </xf>
    <xf numFmtId="0" fontId="0" fillId="15" borderId="11" xfId="0" applyFill="1" applyBorder="1"/>
    <xf numFmtId="0" fontId="69" fillId="15" borderId="11" xfId="0" applyFont="1" applyFill="1" applyBorder="1" applyAlignment="1">
      <alignment wrapText="1"/>
    </xf>
    <xf numFmtId="0" fontId="69" fillId="0" borderId="11" xfId="0" applyFont="1" applyBorder="1" applyAlignment="1">
      <alignment wrapText="1"/>
    </xf>
    <xf numFmtId="0" fontId="0" fillId="16" borderId="11" xfId="0" applyFill="1" applyBorder="1" applyAlignment="1">
      <alignment vertical="center"/>
    </xf>
    <xf numFmtId="0" fontId="69" fillId="17" borderId="1" xfId="0" applyFont="1" applyFill="1" applyBorder="1"/>
    <xf numFmtId="0" fontId="69" fillId="17" borderId="4" xfId="0" applyFont="1" applyFill="1" applyBorder="1"/>
    <xf numFmtId="0" fontId="69" fillId="0" borderId="11" xfId="0" applyFont="1" applyBorder="1"/>
    <xf numFmtId="0" fontId="44" fillId="0" borderId="11" xfId="72" applyBorder="1" applyAlignment="1" applyProtection="1"/>
    <xf numFmtId="0" fontId="44" fillId="0" borderId="11" xfId="72" applyFill="1" applyBorder="1" applyAlignment="1" applyProtection="1">
      <alignment wrapText="1"/>
    </xf>
    <xf numFmtId="0" fontId="69" fillId="0" borderId="51" xfId="0" applyFont="1" applyBorder="1"/>
    <xf numFmtId="0" fontId="0" fillId="0" borderId="51" xfId="0" applyBorder="1"/>
    <xf numFmtId="0" fontId="0" fillId="16" borderId="51" xfId="0" applyFill="1" applyBorder="1"/>
    <xf numFmtId="0" fontId="69" fillId="15" borderId="11" xfId="0" applyFont="1" applyFill="1" applyBorder="1"/>
    <xf numFmtId="0" fontId="69" fillId="17" borderId="19" xfId="0" applyFont="1" applyFill="1" applyBorder="1"/>
    <xf numFmtId="0" fontId="0" fillId="17" borderId="0" xfId="0" applyFill="1"/>
    <xf numFmtId="0" fontId="24" fillId="0" borderId="51" xfId="466" applyBorder="1" applyAlignment="1">
      <alignment wrapText="1"/>
    </xf>
    <xf numFmtId="49" fontId="8" fillId="17" borderId="11" xfId="0" applyNumberFormat="1" applyFont="1" applyFill="1" applyBorder="1" applyAlignment="1">
      <alignment horizontal="right" vertical="center"/>
    </xf>
    <xf numFmtId="0" fontId="56" fillId="15" borderId="11" xfId="466" applyFont="1" applyFill="1" applyBorder="1"/>
    <xf numFmtId="0" fontId="24" fillId="0" borderId="51" xfId="466" applyBorder="1"/>
    <xf numFmtId="6" fontId="8" fillId="15" borderId="39" xfId="0" applyNumberFormat="1" applyFont="1" applyFill="1" applyBorder="1"/>
    <xf numFmtId="49" fontId="8" fillId="15" borderId="39" xfId="0" applyNumberFormat="1" applyFont="1" applyFill="1" applyBorder="1" applyAlignment="1">
      <alignment horizontal="right"/>
    </xf>
    <xf numFmtId="49" fontId="8" fillId="15" borderId="34" xfId="0" applyNumberFormat="1" applyFont="1" applyFill="1" applyBorder="1" applyAlignment="1">
      <alignment horizontal="right"/>
    </xf>
    <xf numFmtId="165" fontId="8" fillId="15" borderId="11" xfId="0" applyNumberFormat="1" applyFont="1" applyFill="1" applyBorder="1" applyAlignment="1">
      <alignment vertical="center"/>
    </xf>
    <xf numFmtId="0" fontId="0" fillId="17" borderId="56" xfId="0" applyFill="1" applyBorder="1"/>
    <xf numFmtId="0" fontId="0" fillId="17" borderId="57" xfId="0" applyFill="1" applyBorder="1"/>
    <xf numFmtId="0" fontId="8" fillId="15" borderId="58" xfId="0" applyFont="1" applyFill="1" applyBorder="1" applyAlignment="1">
      <alignment horizontal="left" vertical="center" wrapText="1"/>
    </xf>
    <xf numFmtId="0" fontId="8" fillId="0" borderId="58" xfId="0" applyFont="1" applyBorder="1" applyAlignment="1">
      <alignment horizontal="left" vertical="center" wrapText="1"/>
    </xf>
    <xf numFmtId="0" fontId="8" fillId="15" borderId="39" xfId="0" applyFont="1" applyFill="1" applyBorder="1" applyAlignment="1">
      <alignment wrapText="1"/>
    </xf>
    <xf numFmtId="0" fontId="65" fillId="13" borderId="34" xfId="0" applyFont="1" applyFill="1" applyBorder="1" applyAlignment="1">
      <alignment wrapText="1"/>
    </xf>
    <xf numFmtId="0" fontId="8" fillId="0" borderId="39" xfId="0" applyFont="1" applyBorder="1" applyAlignment="1">
      <alignment wrapText="1"/>
    </xf>
    <xf numFmtId="0" fontId="69" fillId="17" borderId="0" xfId="0" applyFont="1" applyFill="1"/>
    <xf numFmtId="0" fontId="69" fillId="17" borderId="56" xfId="0" applyFont="1" applyFill="1" applyBorder="1"/>
    <xf numFmtId="0" fontId="69" fillId="17" borderId="57" xfId="0" applyFont="1" applyFill="1" applyBorder="1"/>
    <xf numFmtId="0" fontId="0" fillId="17" borderId="11" xfId="0" applyFill="1" applyBorder="1" applyAlignment="1">
      <alignment horizontal="center"/>
    </xf>
    <xf numFmtId="0" fontId="0" fillId="17" borderId="38" xfId="0" applyFill="1" applyBorder="1"/>
    <xf numFmtId="0" fontId="0" fillId="15" borderId="11" xfId="0" applyFill="1" applyBorder="1" applyAlignment="1">
      <alignment horizontal="center"/>
    </xf>
    <xf numFmtId="0" fontId="70" fillId="0" borderId="0" xfId="0" applyFont="1" applyAlignment="1">
      <alignment wrapText="1"/>
    </xf>
    <xf numFmtId="0" fontId="70" fillId="0" borderId="16" xfId="0" applyFont="1" applyBorder="1" applyAlignment="1">
      <alignment horizontal="center"/>
    </xf>
    <xf numFmtId="0" fontId="70" fillId="0" borderId="21" xfId="0" applyFont="1" applyBorder="1" applyAlignment="1">
      <alignment horizontal="center"/>
    </xf>
    <xf numFmtId="0" fontId="71" fillId="15" borderId="39" xfId="0" applyFont="1" applyFill="1" applyBorder="1" applyAlignment="1">
      <alignment horizontal="left" wrapText="1" indent="1"/>
    </xf>
    <xf numFmtId="0" fontId="71" fillId="15" borderId="39" xfId="0" applyFont="1" applyFill="1" applyBorder="1" applyAlignment="1">
      <alignment horizontal="left" vertical="center" wrapText="1" indent="1"/>
    </xf>
    <xf numFmtId="0" fontId="72" fillId="0" borderId="0" xfId="0" applyFont="1" applyAlignment="1">
      <alignment horizontal="left" wrapText="1" indent="1"/>
    </xf>
    <xf numFmtId="0" fontId="71" fillId="15" borderId="11" xfId="0" applyFont="1" applyFill="1" applyBorder="1" applyAlignment="1">
      <alignment horizontal="left" vertical="center" wrapText="1" indent="1"/>
    </xf>
    <xf numFmtId="0" fontId="73" fillId="0" borderId="0" xfId="0" applyFont="1" applyAlignment="1">
      <alignment horizontal="left" vertical="center" wrapText="1" indent="1"/>
    </xf>
    <xf numFmtId="0" fontId="71" fillId="15" borderId="39" xfId="0" applyFont="1" applyFill="1" applyBorder="1" applyAlignment="1">
      <alignment vertical="center" wrapText="1"/>
    </xf>
    <xf numFmtId="0" fontId="71" fillId="15" borderId="58" xfId="0" applyFont="1" applyFill="1" applyBorder="1" applyAlignment="1">
      <alignment horizontal="left" vertical="center" wrapText="1"/>
    </xf>
    <xf numFmtId="0" fontId="71" fillId="0" borderId="58" xfId="0" applyFont="1" applyBorder="1" applyAlignment="1">
      <alignment horizontal="left" vertical="center" wrapText="1"/>
    </xf>
    <xf numFmtId="0" fontId="71" fillId="0" borderId="11" xfId="0" applyFont="1" applyBorder="1" applyAlignment="1">
      <alignment horizontal="left" vertical="center" wrapText="1" indent="1"/>
    </xf>
    <xf numFmtId="0" fontId="71" fillId="0" borderId="59" xfId="0" applyFont="1" applyBorder="1" applyAlignment="1">
      <alignment horizontal="left" vertical="center" wrapText="1"/>
    </xf>
    <xf numFmtId="0" fontId="71" fillId="0" borderId="14" xfId="0" applyFont="1" applyBorder="1" applyAlignment="1">
      <alignment horizontal="left" vertical="center" wrapText="1" indent="1"/>
    </xf>
    <xf numFmtId="0" fontId="71" fillId="0" borderId="19" xfId="0" applyFont="1" applyBorder="1" applyAlignment="1">
      <alignment horizontal="left" vertical="center" wrapText="1"/>
    </xf>
    <xf numFmtId="0" fontId="71" fillId="0" borderId="0" xfId="0" applyFont="1" applyAlignment="1">
      <alignment horizontal="left" vertical="center" wrapText="1" indent="1"/>
    </xf>
    <xf numFmtId="0" fontId="70" fillId="0" borderId="11" xfId="0" applyFont="1" applyBorder="1" applyAlignment="1">
      <alignment horizontal="center"/>
    </xf>
    <xf numFmtId="0" fontId="73" fillId="15" borderId="39" xfId="0" applyFont="1" applyFill="1" applyBorder="1" applyAlignment="1">
      <alignment horizontal="left" vertical="center" wrapText="1" indent="1"/>
    </xf>
    <xf numFmtId="0" fontId="71" fillId="0" borderId="0" xfId="0" applyFont="1" applyAlignment="1">
      <alignment horizontal="left" vertical="center" wrapText="1"/>
    </xf>
    <xf numFmtId="0" fontId="71" fillId="15" borderId="39" xfId="0" applyFont="1" applyFill="1" applyBorder="1" applyAlignment="1">
      <alignment wrapText="1"/>
    </xf>
    <xf numFmtId="0" fontId="73" fillId="15" borderId="39" xfId="0" applyFont="1" applyFill="1" applyBorder="1" applyAlignment="1">
      <alignment wrapText="1"/>
    </xf>
    <xf numFmtId="0" fontId="71" fillId="0" borderId="39" xfId="0" applyFont="1" applyBorder="1" applyAlignment="1">
      <alignment wrapText="1"/>
    </xf>
    <xf numFmtId="0" fontId="71" fillId="0" borderId="41" xfId="0" applyFont="1" applyBorder="1" applyAlignment="1">
      <alignment wrapText="1"/>
    </xf>
    <xf numFmtId="0" fontId="71" fillId="0" borderId="19" xfId="0" applyFont="1" applyBorder="1" applyAlignment="1">
      <alignment wrapText="1"/>
    </xf>
    <xf numFmtId="0" fontId="76" fillId="0" borderId="50" xfId="0" applyFont="1" applyBorder="1" applyAlignment="1">
      <alignment horizontal="center"/>
    </xf>
    <xf numFmtId="0" fontId="70" fillId="0" borderId="52" xfId="0" applyFont="1" applyBorder="1" applyAlignment="1">
      <alignment horizontal="center"/>
    </xf>
    <xf numFmtId="0" fontId="76" fillId="0" borderId="38" xfId="0" applyFont="1" applyBorder="1" applyAlignment="1">
      <alignment wrapText="1"/>
    </xf>
    <xf numFmtId="0" fontId="73" fillId="15" borderId="39" xfId="0" applyFont="1" applyFill="1" applyBorder="1" applyAlignment="1">
      <alignment horizontal="left" wrapText="1" indent="1"/>
    </xf>
    <xf numFmtId="0" fontId="73" fillId="0" borderId="11" xfId="0" applyFont="1" applyBorder="1" applyAlignment="1">
      <alignment horizontal="left" wrapText="1" indent="1"/>
    </xf>
    <xf numFmtId="0" fontId="71" fillId="0" borderId="42" xfId="0" applyFont="1" applyBorder="1" applyAlignment="1">
      <alignment wrapText="1"/>
    </xf>
    <xf numFmtId="0" fontId="76" fillId="0" borderId="53" xfId="0" applyFont="1" applyBorder="1" applyAlignment="1">
      <alignment horizontal="center"/>
    </xf>
    <xf numFmtId="0" fontId="70" fillId="0" borderId="54" xfId="0" applyFont="1" applyBorder="1" applyAlignment="1">
      <alignment horizontal="center"/>
    </xf>
    <xf numFmtId="0" fontId="73" fillId="15" borderId="39" xfId="0" applyFont="1" applyFill="1" applyBorder="1" applyAlignment="1">
      <alignment horizontal="left" vertical="center" wrapText="1" indent="1" shrinkToFit="1"/>
    </xf>
    <xf numFmtId="0" fontId="75" fillId="0" borderId="0" xfId="0" applyFont="1"/>
    <xf numFmtId="0" fontId="73" fillId="15" borderId="11" xfId="0" applyFont="1" applyFill="1" applyBorder="1" applyAlignment="1">
      <alignment horizontal="left" vertical="center" wrapText="1" indent="1" shrinkToFit="1"/>
    </xf>
    <xf numFmtId="0" fontId="70" fillId="0" borderId="60" xfId="0" applyFont="1" applyBorder="1" applyAlignment="1">
      <alignment wrapText="1"/>
    </xf>
    <xf numFmtId="0" fontId="70" fillId="0" borderId="36" xfId="0" applyFont="1" applyBorder="1" applyAlignment="1">
      <alignment horizontal="center"/>
    </xf>
    <xf numFmtId="0" fontId="70" fillId="0" borderId="55" xfId="0" applyFont="1" applyBorder="1" applyAlignment="1">
      <alignment horizontal="center"/>
    </xf>
    <xf numFmtId="0" fontId="72" fillId="0" borderId="0" xfId="0" applyFont="1" applyAlignment="1">
      <alignment horizontal="left" wrapText="1" indent="1" shrinkToFit="1"/>
    </xf>
    <xf numFmtId="0" fontId="70" fillId="0" borderId="7" xfId="0" applyFont="1" applyBorder="1" applyAlignment="1">
      <alignment horizontal="center"/>
    </xf>
    <xf numFmtId="0" fontId="70" fillId="0" borderId="8" xfId="0" applyFont="1" applyBorder="1" applyAlignment="1">
      <alignment horizontal="center"/>
    </xf>
    <xf numFmtId="0" fontId="71" fillId="0" borderId="10" xfId="0" applyFont="1" applyBorder="1" applyAlignment="1">
      <alignment horizontal="left" vertical="center" wrapText="1"/>
    </xf>
    <xf numFmtId="0" fontId="71" fillId="0" borderId="35" xfId="0" applyFont="1" applyBorder="1" applyAlignment="1">
      <alignment horizontal="left" vertical="center" wrapText="1"/>
    </xf>
    <xf numFmtId="0" fontId="71" fillId="15" borderId="61" xfId="0" applyFont="1" applyFill="1" applyBorder="1" applyAlignment="1">
      <alignment horizontal="left" vertical="center" wrapText="1"/>
    </xf>
    <xf numFmtId="0" fontId="75" fillId="0" borderId="11" xfId="0" applyFont="1" applyBorder="1" applyAlignment="1">
      <alignment wrapText="1"/>
    </xf>
    <xf numFmtId="0" fontId="72" fillId="0" borderId="11" xfId="0" applyFont="1" applyBorder="1" applyAlignment="1">
      <alignment wrapText="1"/>
    </xf>
    <xf numFmtId="0" fontId="71" fillId="0" borderId="22" xfId="0" applyFont="1" applyBorder="1" applyAlignment="1">
      <alignment horizontal="left" vertical="center" wrapText="1"/>
    </xf>
    <xf numFmtId="0" fontId="71" fillId="0" borderId="23" xfId="0" applyFont="1" applyBorder="1" applyAlignment="1">
      <alignment horizontal="left" vertical="center" wrapText="1" indent="1"/>
    </xf>
    <xf numFmtId="0" fontId="70" fillId="0" borderId="50" xfId="0" applyFont="1" applyBorder="1" applyAlignment="1">
      <alignment horizontal="center"/>
    </xf>
    <xf numFmtId="0" fontId="72" fillId="0" borderId="51" xfId="0" applyFont="1" applyBorder="1" applyAlignment="1">
      <alignment horizontal="center"/>
    </xf>
    <xf numFmtId="0" fontId="72" fillId="0" borderId="11" xfId="0" applyFont="1" applyBorder="1" applyAlignment="1">
      <alignment horizontal="center"/>
    </xf>
    <xf numFmtId="0" fontId="72" fillId="17" borderId="11" xfId="0" applyFont="1" applyFill="1" applyBorder="1" applyAlignment="1">
      <alignment horizontal="center"/>
    </xf>
    <xf numFmtId="0" fontId="73" fillId="0" borderId="51" xfId="0" applyFont="1" applyBorder="1" applyAlignment="1">
      <alignment horizontal="center"/>
    </xf>
    <xf numFmtId="0" fontId="73" fillId="0" borderId="11" xfId="0" applyFont="1" applyBorder="1" applyAlignment="1">
      <alignment horizontal="center"/>
    </xf>
    <xf numFmtId="0" fontId="73" fillId="17" borderId="11" xfId="0" applyFont="1" applyFill="1" applyBorder="1" applyAlignment="1">
      <alignment horizontal="center"/>
    </xf>
    <xf numFmtId="0" fontId="72" fillId="17" borderId="0" xfId="0" applyFont="1" applyFill="1"/>
    <xf numFmtId="0" fontId="72" fillId="0" borderId="0" xfId="0" applyFont="1"/>
    <xf numFmtId="0" fontId="77" fillId="2" borderId="4" xfId="0" applyFont="1" applyFill="1" applyBorder="1" applyAlignment="1">
      <alignment horizontal="center" vertical="center"/>
    </xf>
    <xf numFmtId="0" fontId="77" fillId="2" borderId="5" xfId="0" applyFont="1" applyFill="1" applyBorder="1" applyAlignment="1">
      <alignment horizontal="center" vertical="center"/>
    </xf>
    <xf numFmtId="0" fontId="77" fillId="2" borderId="6" xfId="0" applyFont="1" applyFill="1" applyBorder="1" applyAlignment="1">
      <alignment horizontal="center" vertical="center"/>
    </xf>
    <xf numFmtId="0" fontId="64" fillId="13" borderId="1" xfId="0" applyFont="1" applyFill="1" applyBorder="1" applyAlignment="1">
      <alignment horizontal="left" vertical="center" wrapText="1"/>
    </xf>
    <xf numFmtId="0" fontId="64" fillId="13" borderId="2" xfId="0" applyFont="1" applyFill="1" applyBorder="1" applyAlignment="1">
      <alignment horizontal="left" vertical="center" wrapText="1"/>
    </xf>
    <xf numFmtId="0" fontId="64" fillId="13" borderId="4" xfId="0" applyFont="1" applyFill="1" applyBorder="1" applyAlignment="1">
      <alignment horizontal="left" vertical="center" wrapText="1"/>
    </xf>
    <xf numFmtId="0" fontId="64" fillId="13" borderId="5" xfId="0" applyFont="1" applyFill="1" applyBorder="1" applyAlignment="1">
      <alignment horizontal="left" vertical="center" wrapText="1"/>
    </xf>
  </cellXfs>
  <cellStyles count="467">
    <cellStyle name="ANDREA" xfId="345" xr:uid="{00000000-0005-0000-0000-000000000000}"/>
    <cellStyle name="Calc Currency (0)" xfId="38" xr:uid="{00000000-0005-0000-0000-000001000000}"/>
    <cellStyle name="Calc Currency (2)" xfId="39" xr:uid="{00000000-0005-0000-0000-000002000000}"/>
    <cellStyle name="Calc Percent (0)" xfId="40" xr:uid="{00000000-0005-0000-0000-000003000000}"/>
    <cellStyle name="Calc Percent (1)" xfId="41" xr:uid="{00000000-0005-0000-0000-000004000000}"/>
    <cellStyle name="Calc Percent (2)" xfId="42" xr:uid="{00000000-0005-0000-0000-000005000000}"/>
    <cellStyle name="Calc Units (0)" xfId="43" xr:uid="{00000000-0005-0000-0000-000006000000}"/>
    <cellStyle name="Calc Units (1)" xfId="44" xr:uid="{00000000-0005-0000-0000-000007000000}"/>
    <cellStyle name="Calc Units (2)" xfId="45" xr:uid="{00000000-0005-0000-0000-000008000000}"/>
    <cellStyle name="cárky [0]_laroux" xfId="46" xr:uid="{00000000-0005-0000-0000-000009000000}"/>
    <cellStyle name="cárky_laroux" xfId="47" xr:uid="{00000000-0005-0000-0000-00000A000000}"/>
    <cellStyle name="Cena" xfId="48" xr:uid="{00000000-0005-0000-0000-00000B000000}"/>
    <cellStyle name="CENA BEZ DPH" xfId="340" xr:uid="{00000000-0005-0000-0000-00000C000000}"/>
    <cellStyle name="Comma [0]_#6 Temps &amp; Contractors" xfId="49" xr:uid="{00000000-0005-0000-0000-00000D000000}"/>
    <cellStyle name="Comma [00]" xfId="50" xr:uid="{00000000-0005-0000-0000-00000E000000}"/>
    <cellStyle name="Comma_#6 Temps &amp; Contractors" xfId="51" xr:uid="{00000000-0005-0000-0000-00000F000000}"/>
    <cellStyle name="Currency [0]_#6 Temps &amp; Contractors" xfId="52" xr:uid="{00000000-0005-0000-0000-000010000000}"/>
    <cellStyle name="Currency [00]" xfId="53" xr:uid="{00000000-0005-0000-0000-000011000000}"/>
    <cellStyle name="Currency_#6 Temps &amp; Contractors" xfId="54" xr:uid="{00000000-0005-0000-0000-000012000000}"/>
    <cellStyle name="Currency0" xfId="55" xr:uid="{00000000-0005-0000-0000-000013000000}"/>
    <cellStyle name="Date Short" xfId="56" xr:uid="{00000000-0005-0000-0000-000014000000}"/>
    <cellStyle name="Discount" xfId="57" xr:uid="{00000000-0005-0000-0000-000015000000}"/>
    <cellStyle name="eárky [0]_laroux" xfId="58" xr:uid="{00000000-0005-0000-0000-000016000000}"/>
    <cellStyle name="eárky_laroux" xfId="59" xr:uid="{00000000-0005-0000-0000-000017000000}"/>
    <cellStyle name="Empty" xfId="60" xr:uid="{00000000-0005-0000-0000-000018000000}"/>
    <cellStyle name="Enter Currency (0)" xfId="61" xr:uid="{00000000-0005-0000-0000-000019000000}"/>
    <cellStyle name="Enter Currency (2)" xfId="62" xr:uid="{00000000-0005-0000-0000-00001A000000}"/>
    <cellStyle name="Enter Units (0)" xfId="63" xr:uid="{00000000-0005-0000-0000-00001B000000}"/>
    <cellStyle name="Enter Units (1)" xfId="64" xr:uid="{00000000-0005-0000-0000-00001C000000}"/>
    <cellStyle name="Enter Units (2)" xfId="65" xr:uid="{00000000-0005-0000-0000-00001D000000}"/>
    <cellStyle name="Excel Built-in Currency" xfId="66" xr:uid="{00000000-0005-0000-0000-00001E000000}"/>
    <cellStyle name="Excel Built-in Normal" xfId="67" xr:uid="{00000000-0005-0000-0000-00001F000000}"/>
    <cellStyle name="Grey" xfId="68" xr:uid="{00000000-0005-0000-0000-000020000000}"/>
    <cellStyle name="Header1" xfId="69" xr:uid="{00000000-0005-0000-0000-000021000000}"/>
    <cellStyle name="Header2" xfId="70" xr:uid="{00000000-0005-0000-0000-000022000000}"/>
    <cellStyle name="HPproduct" xfId="71" xr:uid="{00000000-0005-0000-0000-000023000000}"/>
    <cellStyle name="Hyperlink" xfId="72" xr:uid="{00000000-0005-0000-0000-000024000000}"/>
    <cellStyle name="Hypertextový odkaz" xfId="466" builtinId="8"/>
    <cellStyle name="Hypertextový odkaz 2" xfId="73" xr:uid="{00000000-0005-0000-0000-000026000000}"/>
    <cellStyle name="Hypertextový odkaz 2 2" xfId="74" xr:uid="{00000000-0005-0000-0000-000027000000}"/>
    <cellStyle name="Hypertextový odkaz 2 3" xfId="75" xr:uid="{00000000-0005-0000-0000-000028000000}"/>
    <cellStyle name="Hypertextový odkaz 3" xfId="76" xr:uid="{00000000-0005-0000-0000-000029000000}"/>
    <cellStyle name="Hypertextový odkaz 3 2" xfId="77" xr:uid="{00000000-0005-0000-0000-00002A000000}"/>
    <cellStyle name="Hypertextový odkaz 4" xfId="78" xr:uid="{00000000-0005-0000-0000-00002B000000}"/>
    <cellStyle name="Input [yellow]" xfId="79" xr:uid="{00000000-0005-0000-0000-00002C000000}"/>
    <cellStyle name="JANA" xfId="348" xr:uid="{00000000-0005-0000-0000-00002D000000}"/>
    <cellStyle name="KLÁRA" xfId="346" xr:uid="{00000000-0005-0000-0000-00002E000000}"/>
    <cellStyle name="Link Currency (0)" xfId="80" xr:uid="{00000000-0005-0000-0000-00002F000000}"/>
    <cellStyle name="Link Currency (2)" xfId="81" xr:uid="{00000000-0005-0000-0000-000030000000}"/>
    <cellStyle name="Link Units (0)" xfId="82" xr:uid="{00000000-0005-0000-0000-000031000000}"/>
    <cellStyle name="Link Units (1)" xfId="83" xr:uid="{00000000-0005-0000-0000-000032000000}"/>
    <cellStyle name="Link Units (2)" xfId="84" xr:uid="{00000000-0005-0000-0000-000033000000}"/>
    <cellStyle name="List Price" xfId="85" xr:uid="{00000000-0005-0000-0000-000034000000}"/>
    <cellStyle name="Malý nadpis" xfId="86" xr:uid="{00000000-0005-0000-0000-000035000000}"/>
    <cellStyle name="Měna" xfId="1" builtinId="4"/>
    <cellStyle name="Měna 10" xfId="32" xr:uid="{00000000-0005-0000-0000-000037000000}"/>
    <cellStyle name="Měna 10 2" xfId="89" xr:uid="{00000000-0005-0000-0000-000038000000}"/>
    <cellStyle name="Měna 10 2 2" xfId="226" xr:uid="{00000000-0005-0000-0000-000039000000}"/>
    <cellStyle name="Měna 10 2 3" xfId="362" xr:uid="{00000000-0005-0000-0000-00003A000000}"/>
    <cellStyle name="Měna 10 2 4" xfId="415" xr:uid="{00000000-0005-0000-0000-00003B000000}"/>
    <cellStyle name="Měna 10 3" xfId="225" xr:uid="{00000000-0005-0000-0000-00003C000000}"/>
    <cellStyle name="Měna 10 4" xfId="88" xr:uid="{00000000-0005-0000-0000-00003D000000}"/>
    <cellStyle name="Měna 10 5" xfId="361" xr:uid="{00000000-0005-0000-0000-00003E000000}"/>
    <cellStyle name="Měna 10 6" xfId="414" xr:uid="{00000000-0005-0000-0000-00003F000000}"/>
    <cellStyle name="Měna 11" xfId="31" xr:uid="{00000000-0005-0000-0000-000040000000}"/>
    <cellStyle name="Měna 11 2" xfId="91" xr:uid="{00000000-0005-0000-0000-000041000000}"/>
    <cellStyle name="Měna 11 2 2" xfId="228" xr:uid="{00000000-0005-0000-0000-000042000000}"/>
    <cellStyle name="Měna 11 2 3" xfId="364" xr:uid="{00000000-0005-0000-0000-000043000000}"/>
    <cellStyle name="Měna 11 2 4" xfId="417" xr:uid="{00000000-0005-0000-0000-000044000000}"/>
    <cellStyle name="Měna 11 3" xfId="92" xr:uid="{00000000-0005-0000-0000-000045000000}"/>
    <cellStyle name="Měna 11 3 2" xfId="229" xr:uid="{00000000-0005-0000-0000-000046000000}"/>
    <cellStyle name="Měna 11 3 3" xfId="365" xr:uid="{00000000-0005-0000-0000-000047000000}"/>
    <cellStyle name="Měna 11 3 4" xfId="418" xr:uid="{00000000-0005-0000-0000-000048000000}"/>
    <cellStyle name="Měna 11 4" xfId="227" xr:uid="{00000000-0005-0000-0000-000049000000}"/>
    <cellStyle name="Měna 11 5" xfId="90" xr:uid="{00000000-0005-0000-0000-00004A000000}"/>
    <cellStyle name="Měna 11 6" xfId="363" xr:uid="{00000000-0005-0000-0000-00004B000000}"/>
    <cellStyle name="Měna 11 7" xfId="416" xr:uid="{00000000-0005-0000-0000-00004C000000}"/>
    <cellStyle name="Měna 12" xfId="33" xr:uid="{00000000-0005-0000-0000-00004D000000}"/>
    <cellStyle name="Měna 12 10" xfId="419" xr:uid="{00000000-0005-0000-0000-00004E000000}"/>
    <cellStyle name="Měna 12 2" xfId="94" xr:uid="{00000000-0005-0000-0000-00004F000000}"/>
    <cellStyle name="Měna 12 2 2" xfId="231" xr:uid="{00000000-0005-0000-0000-000050000000}"/>
    <cellStyle name="Měna 12 2 3" xfId="367" xr:uid="{00000000-0005-0000-0000-000051000000}"/>
    <cellStyle name="Měna 12 2 4" xfId="420" xr:uid="{00000000-0005-0000-0000-000052000000}"/>
    <cellStyle name="Měna 12 3" xfId="95" xr:uid="{00000000-0005-0000-0000-000053000000}"/>
    <cellStyle name="Měna 12 3 2" xfId="232" xr:uid="{00000000-0005-0000-0000-000054000000}"/>
    <cellStyle name="Měna 12 3 3" xfId="368" xr:uid="{00000000-0005-0000-0000-000055000000}"/>
    <cellStyle name="Měna 12 3 4" xfId="421" xr:uid="{00000000-0005-0000-0000-000056000000}"/>
    <cellStyle name="Měna 12 4" xfId="96" xr:uid="{00000000-0005-0000-0000-000057000000}"/>
    <cellStyle name="Měna 12 4 2" xfId="233" xr:uid="{00000000-0005-0000-0000-000058000000}"/>
    <cellStyle name="Měna 12 4 3" xfId="369" xr:uid="{00000000-0005-0000-0000-000059000000}"/>
    <cellStyle name="Měna 12 4 4" xfId="422" xr:uid="{00000000-0005-0000-0000-00005A000000}"/>
    <cellStyle name="Měna 12 5" xfId="97" xr:uid="{00000000-0005-0000-0000-00005B000000}"/>
    <cellStyle name="Měna 12 5 2" xfId="234" xr:uid="{00000000-0005-0000-0000-00005C000000}"/>
    <cellStyle name="Měna 12 5 3" xfId="370" xr:uid="{00000000-0005-0000-0000-00005D000000}"/>
    <cellStyle name="Měna 12 5 4" xfId="423" xr:uid="{00000000-0005-0000-0000-00005E000000}"/>
    <cellStyle name="Měna 12 6" xfId="98" xr:uid="{00000000-0005-0000-0000-00005F000000}"/>
    <cellStyle name="Měna 12 6 2" xfId="99" xr:uid="{00000000-0005-0000-0000-000060000000}"/>
    <cellStyle name="Měna 12 6 2 2" xfId="236" xr:uid="{00000000-0005-0000-0000-000061000000}"/>
    <cellStyle name="Měna 12 6 2 3" xfId="372" xr:uid="{00000000-0005-0000-0000-000062000000}"/>
    <cellStyle name="Měna 12 6 2 4" xfId="425" xr:uid="{00000000-0005-0000-0000-000063000000}"/>
    <cellStyle name="Měna 12 6 3" xfId="235" xr:uid="{00000000-0005-0000-0000-000064000000}"/>
    <cellStyle name="Měna 12 6 4" xfId="371" xr:uid="{00000000-0005-0000-0000-000065000000}"/>
    <cellStyle name="Měna 12 6 5" xfId="424" xr:uid="{00000000-0005-0000-0000-000066000000}"/>
    <cellStyle name="Měna 12 7" xfId="230" xr:uid="{00000000-0005-0000-0000-000067000000}"/>
    <cellStyle name="Měna 12 8" xfId="93" xr:uid="{00000000-0005-0000-0000-000068000000}"/>
    <cellStyle name="Měna 12 9" xfId="366" xr:uid="{00000000-0005-0000-0000-000069000000}"/>
    <cellStyle name="Měna 13" xfId="100" xr:uid="{00000000-0005-0000-0000-00006A000000}"/>
    <cellStyle name="Měna 13 2" xfId="101" xr:uid="{00000000-0005-0000-0000-00006B000000}"/>
    <cellStyle name="Měna 13 2 2" xfId="238" xr:uid="{00000000-0005-0000-0000-00006C000000}"/>
    <cellStyle name="Měna 13 2 3" xfId="374" xr:uid="{00000000-0005-0000-0000-00006D000000}"/>
    <cellStyle name="Měna 13 2 4" xfId="427" xr:uid="{00000000-0005-0000-0000-00006E000000}"/>
    <cellStyle name="Měna 13 3" xfId="102" xr:uid="{00000000-0005-0000-0000-00006F000000}"/>
    <cellStyle name="Měna 13 3 2" xfId="239" xr:uid="{00000000-0005-0000-0000-000070000000}"/>
    <cellStyle name="Měna 13 3 3" xfId="375" xr:uid="{00000000-0005-0000-0000-000071000000}"/>
    <cellStyle name="Měna 13 3 4" xfId="428" xr:uid="{00000000-0005-0000-0000-000072000000}"/>
    <cellStyle name="Měna 13 4" xfId="103" xr:uid="{00000000-0005-0000-0000-000073000000}"/>
    <cellStyle name="Měna 13 4 2" xfId="104" xr:uid="{00000000-0005-0000-0000-000074000000}"/>
    <cellStyle name="Měna 13 4 2 2" xfId="241" xr:uid="{00000000-0005-0000-0000-000075000000}"/>
    <cellStyle name="Měna 13 4 2 3" xfId="377" xr:uid="{00000000-0005-0000-0000-000076000000}"/>
    <cellStyle name="Měna 13 4 2 4" xfId="430" xr:uid="{00000000-0005-0000-0000-000077000000}"/>
    <cellStyle name="Měna 13 4 3" xfId="240" xr:uid="{00000000-0005-0000-0000-000078000000}"/>
    <cellStyle name="Měna 13 4 4" xfId="376" xr:uid="{00000000-0005-0000-0000-000079000000}"/>
    <cellStyle name="Měna 13 4 5" xfId="429" xr:uid="{00000000-0005-0000-0000-00007A000000}"/>
    <cellStyle name="Měna 13 5" xfId="237" xr:uid="{00000000-0005-0000-0000-00007B000000}"/>
    <cellStyle name="Měna 13 6" xfId="373" xr:uid="{00000000-0005-0000-0000-00007C000000}"/>
    <cellStyle name="Měna 13 7" xfId="426" xr:uid="{00000000-0005-0000-0000-00007D000000}"/>
    <cellStyle name="Měna 14" xfId="105" xr:uid="{00000000-0005-0000-0000-00007E000000}"/>
    <cellStyle name="Měna 14 2" xfId="106" xr:uid="{00000000-0005-0000-0000-00007F000000}"/>
    <cellStyle name="Měna 14 2 2" xfId="243" xr:uid="{00000000-0005-0000-0000-000080000000}"/>
    <cellStyle name="Měna 14 2 3" xfId="379" xr:uid="{00000000-0005-0000-0000-000081000000}"/>
    <cellStyle name="Měna 14 2 4" xfId="432" xr:uid="{00000000-0005-0000-0000-000082000000}"/>
    <cellStyle name="Měna 14 3" xfId="107" xr:uid="{00000000-0005-0000-0000-000083000000}"/>
    <cellStyle name="Měna 14 3 2" xfId="244" xr:uid="{00000000-0005-0000-0000-000084000000}"/>
    <cellStyle name="Měna 14 3 3" xfId="380" xr:uid="{00000000-0005-0000-0000-000085000000}"/>
    <cellStyle name="Měna 14 3 4" xfId="433" xr:uid="{00000000-0005-0000-0000-000086000000}"/>
    <cellStyle name="Měna 14 4" xfId="242" xr:uid="{00000000-0005-0000-0000-000087000000}"/>
    <cellStyle name="Měna 14 5" xfId="378" xr:uid="{00000000-0005-0000-0000-000088000000}"/>
    <cellStyle name="Měna 14 6" xfId="431" xr:uid="{00000000-0005-0000-0000-000089000000}"/>
    <cellStyle name="Měna 15" xfId="108" xr:uid="{00000000-0005-0000-0000-00008A000000}"/>
    <cellStyle name="Měna 15 2" xfId="109" xr:uid="{00000000-0005-0000-0000-00008B000000}"/>
    <cellStyle name="Měna 15 2 2" xfId="246" xr:uid="{00000000-0005-0000-0000-00008C000000}"/>
    <cellStyle name="Měna 15 2 3" xfId="382" xr:uid="{00000000-0005-0000-0000-00008D000000}"/>
    <cellStyle name="Měna 15 2 4" xfId="435" xr:uid="{00000000-0005-0000-0000-00008E000000}"/>
    <cellStyle name="Měna 15 3" xfId="245" xr:uid="{00000000-0005-0000-0000-00008F000000}"/>
    <cellStyle name="Měna 15 4" xfId="381" xr:uid="{00000000-0005-0000-0000-000090000000}"/>
    <cellStyle name="Měna 15 5" xfId="434" xr:uid="{00000000-0005-0000-0000-000091000000}"/>
    <cellStyle name="Měna 16" xfId="110" xr:uid="{00000000-0005-0000-0000-000092000000}"/>
    <cellStyle name="Měna 16 2" xfId="247" xr:uid="{00000000-0005-0000-0000-000093000000}"/>
    <cellStyle name="Měna 16 3" xfId="383" xr:uid="{00000000-0005-0000-0000-000094000000}"/>
    <cellStyle name="Měna 16 4" xfId="436" xr:uid="{00000000-0005-0000-0000-000095000000}"/>
    <cellStyle name="Měna 17" xfId="111" xr:uid="{00000000-0005-0000-0000-000096000000}"/>
    <cellStyle name="Měna 17 2" xfId="248" xr:uid="{00000000-0005-0000-0000-000097000000}"/>
    <cellStyle name="Měna 17 3" xfId="384" xr:uid="{00000000-0005-0000-0000-000098000000}"/>
    <cellStyle name="Měna 17 4" xfId="437" xr:uid="{00000000-0005-0000-0000-000099000000}"/>
    <cellStyle name="Měna 18" xfId="224" xr:uid="{00000000-0005-0000-0000-00009A000000}"/>
    <cellStyle name="Měna 19" xfId="87" xr:uid="{00000000-0005-0000-0000-00009B000000}"/>
    <cellStyle name="Měna 2" xfId="6" xr:uid="{00000000-0005-0000-0000-00009C000000}"/>
    <cellStyle name="Měna 2 2" xfId="7" xr:uid="{00000000-0005-0000-0000-00009D000000}"/>
    <cellStyle name="Měna 2 2 2" xfId="36" xr:uid="{00000000-0005-0000-0000-00009E000000}"/>
    <cellStyle name="Měna 2 2 2 2" xfId="250" xr:uid="{00000000-0005-0000-0000-00009F000000}"/>
    <cellStyle name="Měna 2 2 3" xfId="113" xr:uid="{00000000-0005-0000-0000-0000A0000000}"/>
    <cellStyle name="Měna 2 2 4" xfId="386" xr:uid="{00000000-0005-0000-0000-0000A1000000}"/>
    <cellStyle name="Měna 2 2 5" xfId="439" xr:uid="{00000000-0005-0000-0000-0000A2000000}"/>
    <cellStyle name="Měna 2 3" xfId="249" xr:uid="{00000000-0005-0000-0000-0000A3000000}"/>
    <cellStyle name="Měna 2 4" xfId="359" xr:uid="{00000000-0005-0000-0000-0000A4000000}"/>
    <cellStyle name="Měna 2 5" xfId="112" xr:uid="{00000000-0005-0000-0000-0000A5000000}"/>
    <cellStyle name="Měna 2 6" xfId="385" xr:uid="{00000000-0005-0000-0000-0000A6000000}"/>
    <cellStyle name="Měna 2 7" xfId="438" xr:uid="{00000000-0005-0000-0000-0000A7000000}"/>
    <cellStyle name="Měna 20" xfId="360" xr:uid="{00000000-0005-0000-0000-0000A8000000}"/>
    <cellStyle name="Měna 21" xfId="413" xr:uid="{00000000-0005-0000-0000-0000A9000000}"/>
    <cellStyle name="Měna 3" xfId="8" xr:uid="{00000000-0005-0000-0000-0000AA000000}"/>
    <cellStyle name="Měna 3 2" xfId="9" xr:uid="{00000000-0005-0000-0000-0000AB000000}"/>
    <cellStyle name="Měna 3 2 2" xfId="252" xr:uid="{00000000-0005-0000-0000-0000AC000000}"/>
    <cellStyle name="Měna 3 2 3" xfId="115" xr:uid="{00000000-0005-0000-0000-0000AD000000}"/>
    <cellStyle name="Měna 3 2 4" xfId="388" xr:uid="{00000000-0005-0000-0000-0000AE000000}"/>
    <cellStyle name="Měna 3 2 5" xfId="441" xr:uid="{00000000-0005-0000-0000-0000AF000000}"/>
    <cellStyle name="Měna 3 3" xfId="10" xr:uid="{00000000-0005-0000-0000-0000B0000000}"/>
    <cellStyle name="Měna 3 3 2" xfId="253" xr:uid="{00000000-0005-0000-0000-0000B1000000}"/>
    <cellStyle name="Měna 3 3 3" xfId="116" xr:uid="{00000000-0005-0000-0000-0000B2000000}"/>
    <cellStyle name="Měna 3 3 4" xfId="389" xr:uid="{00000000-0005-0000-0000-0000B3000000}"/>
    <cellStyle name="Měna 3 3 5" xfId="442" xr:uid="{00000000-0005-0000-0000-0000B4000000}"/>
    <cellStyle name="Měna 3 4" xfId="11" xr:uid="{00000000-0005-0000-0000-0000B5000000}"/>
    <cellStyle name="Měna 3 4 2" xfId="118" xr:uid="{00000000-0005-0000-0000-0000B6000000}"/>
    <cellStyle name="Měna 3 4 2 2" xfId="119" xr:uid="{00000000-0005-0000-0000-0000B7000000}"/>
    <cellStyle name="Měna 3 4 2 2 2" xfId="256" xr:uid="{00000000-0005-0000-0000-0000B8000000}"/>
    <cellStyle name="Měna 3 4 2 2 3" xfId="392" xr:uid="{00000000-0005-0000-0000-0000B9000000}"/>
    <cellStyle name="Měna 3 4 2 2 4" xfId="445" xr:uid="{00000000-0005-0000-0000-0000BA000000}"/>
    <cellStyle name="Měna 3 4 2 3" xfId="120" xr:uid="{00000000-0005-0000-0000-0000BB000000}"/>
    <cellStyle name="Měna 3 4 2 3 2" xfId="257" xr:uid="{00000000-0005-0000-0000-0000BC000000}"/>
    <cellStyle name="Měna 3 4 2 3 3" xfId="393" xr:uid="{00000000-0005-0000-0000-0000BD000000}"/>
    <cellStyle name="Měna 3 4 2 3 4" xfId="446" xr:uid="{00000000-0005-0000-0000-0000BE000000}"/>
    <cellStyle name="Měna 3 4 2 4" xfId="255" xr:uid="{00000000-0005-0000-0000-0000BF000000}"/>
    <cellStyle name="Měna 3 4 2 5" xfId="391" xr:uid="{00000000-0005-0000-0000-0000C0000000}"/>
    <cellStyle name="Měna 3 4 2 6" xfId="444" xr:uid="{00000000-0005-0000-0000-0000C1000000}"/>
    <cellStyle name="Měna 3 4 3" xfId="121" xr:uid="{00000000-0005-0000-0000-0000C2000000}"/>
    <cellStyle name="Měna 3 4 3 2" xfId="258" xr:uid="{00000000-0005-0000-0000-0000C3000000}"/>
    <cellStyle name="Měna 3 4 3 3" xfId="394" xr:uid="{00000000-0005-0000-0000-0000C4000000}"/>
    <cellStyle name="Měna 3 4 3 4" xfId="447" xr:uid="{00000000-0005-0000-0000-0000C5000000}"/>
    <cellStyle name="Měna 3 4 4" xfId="254" xr:uid="{00000000-0005-0000-0000-0000C6000000}"/>
    <cellStyle name="Měna 3 4 5" xfId="117" xr:uid="{00000000-0005-0000-0000-0000C7000000}"/>
    <cellStyle name="Měna 3 4 6" xfId="390" xr:uid="{00000000-0005-0000-0000-0000C8000000}"/>
    <cellStyle name="Měna 3 4 7" xfId="443" xr:uid="{00000000-0005-0000-0000-0000C9000000}"/>
    <cellStyle name="Měna 3 5" xfId="122" xr:uid="{00000000-0005-0000-0000-0000CA000000}"/>
    <cellStyle name="Měna 3 5 2" xfId="259" xr:uid="{00000000-0005-0000-0000-0000CB000000}"/>
    <cellStyle name="Měna 3 5 3" xfId="395" xr:uid="{00000000-0005-0000-0000-0000CC000000}"/>
    <cellStyle name="Měna 3 5 4" xfId="448" xr:uid="{00000000-0005-0000-0000-0000CD000000}"/>
    <cellStyle name="Měna 3 6" xfId="251" xr:uid="{00000000-0005-0000-0000-0000CE000000}"/>
    <cellStyle name="Měna 3 7" xfId="114" xr:uid="{00000000-0005-0000-0000-0000CF000000}"/>
    <cellStyle name="Měna 3 8" xfId="387" xr:uid="{00000000-0005-0000-0000-0000D0000000}"/>
    <cellStyle name="Měna 3 9" xfId="440" xr:uid="{00000000-0005-0000-0000-0000D1000000}"/>
    <cellStyle name="Měna 4" xfId="12" xr:uid="{00000000-0005-0000-0000-0000D2000000}"/>
    <cellStyle name="Měna 4 2" xfId="260" xr:uid="{00000000-0005-0000-0000-0000D3000000}"/>
    <cellStyle name="Měna 4 3" xfId="123" xr:uid="{00000000-0005-0000-0000-0000D4000000}"/>
    <cellStyle name="Měna 4 4" xfId="396" xr:uid="{00000000-0005-0000-0000-0000D5000000}"/>
    <cellStyle name="Měna 4 5" xfId="449" xr:uid="{00000000-0005-0000-0000-0000D6000000}"/>
    <cellStyle name="Měna 5" xfId="13" xr:uid="{00000000-0005-0000-0000-0000D7000000}"/>
    <cellStyle name="Měna 5 2" xfId="125" xr:uid="{00000000-0005-0000-0000-0000D8000000}"/>
    <cellStyle name="Měna 5 2 2" xfId="262" xr:uid="{00000000-0005-0000-0000-0000D9000000}"/>
    <cellStyle name="Měna 5 2 3" xfId="398" xr:uid="{00000000-0005-0000-0000-0000DA000000}"/>
    <cellStyle name="Měna 5 2 4" xfId="451" xr:uid="{00000000-0005-0000-0000-0000DB000000}"/>
    <cellStyle name="Měna 5 3" xfId="261" xr:uid="{00000000-0005-0000-0000-0000DC000000}"/>
    <cellStyle name="Měna 5 4" xfId="124" xr:uid="{00000000-0005-0000-0000-0000DD000000}"/>
    <cellStyle name="Měna 5 5" xfId="397" xr:uid="{00000000-0005-0000-0000-0000DE000000}"/>
    <cellStyle name="Měna 5 6" xfId="450" xr:uid="{00000000-0005-0000-0000-0000DF000000}"/>
    <cellStyle name="Měna 6" xfId="14" xr:uid="{00000000-0005-0000-0000-0000E0000000}"/>
    <cellStyle name="Měna 6 2" xfId="15" xr:uid="{00000000-0005-0000-0000-0000E1000000}"/>
    <cellStyle name="Měna 6 2 2" xfId="264" xr:uid="{00000000-0005-0000-0000-0000E2000000}"/>
    <cellStyle name="Měna 6 2 3" xfId="127" xr:uid="{00000000-0005-0000-0000-0000E3000000}"/>
    <cellStyle name="Měna 6 2 4" xfId="400" xr:uid="{00000000-0005-0000-0000-0000E4000000}"/>
    <cellStyle name="Měna 6 2 5" xfId="453" xr:uid="{00000000-0005-0000-0000-0000E5000000}"/>
    <cellStyle name="Měna 6 3" xfId="16" xr:uid="{00000000-0005-0000-0000-0000E6000000}"/>
    <cellStyle name="Měna 6 3 2" xfId="265" xr:uid="{00000000-0005-0000-0000-0000E7000000}"/>
    <cellStyle name="Měna 6 3 3" xfId="128" xr:uid="{00000000-0005-0000-0000-0000E8000000}"/>
    <cellStyle name="Měna 6 3 4" xfId="401" xr:uid="{00000000-0005-0000-0000-0000E9000000}"/>
    <cellStyle name="Měna 6 3 5" xfId="454" xr:uid="{00000000-0005-0000-0000-0000EA000000}"/>
    <cellStyle name="Měna 6 4" xfId="129" xr:uid="{00000000-0005-0000-0000-0000EB000000}"/>
    <cellStyle name="Měna 6 4 2" xfId="266" xr:uid="{00000000-0005-0000-0000-0000EC000000}"/>
    <cellStyle name="Měna 6 4 3" xfId="402" xr:uid="{00000000-0005-0000-0000-0000ED000000}"/>
    <cellStyle name="Měna 6 4 4" xfId="455" xr:uid="{00000000-0005-0000-0000-0000EE000000}"/>
    <cellStyle name="Měna 6 5" xfId="263" xr:uid="{00000000-0005-0000-0000-0000EF000000}"/>
    <cellStyle name="Měna 6 6" xfId="126" xr:uid="{00000000-0005-0000-0000-0000F0000000}"/>
    <cellStyle name="Měna 6 7" xfId="399" xr:uid="{00000000-0005-0000-0000-0000F1000000}"/>
    <cellStyle name="Měna 6 8" xfId="452" xr:uid="{00000000-0005-0000-0000-0000F2000000}"/>
    <cellStyle name="Měna 7" xfId="17" xr:uid="{00000000-0005-0000-0000-0000F3000000}"/>
    <cellStyle name="Měna 7 2" xfId="18" xr:uid="{00000000-0005-0000-0000-0000F4000000}"/>
    <cellStyle name="Měna 7 2 2" xfId="268" xr:uid="{00000000-0005-0000-0000-0000F5000000}"/>
    <cellStyle name="Měna 7 2 3" xfId="131" xr:uid="{00000000-0005-0000-0000-0000F6000000}"/>
    <cellStyle name="Měna 7 2 4" xfId="404" xr:uid="{00000000-0005-0000-0000-0000F7000000}"/>
    <cellStyle name="Měna 7 2 5" xfId="457" xr:uid="{00000000-0005-0000-0000-0000F8000000}"/>
    <cellStyle name="Měna 7 3" xfId="267" xr:uid="{00000000-0005-0000-0000-0000F9000000}"/>
    <cellStyle name="Měna 7 4" xfId="130" xr:uid="{00000000-0005-0000-0000-0000FA000000}"/>
    <cellStyle name="Měna 7 5" xfId="403" xr:uid="{00000000-0005-0000-0000-0000FB000000}"/>
    <cellStyle name="Měna 7 6" xfId="456" xr:uid="{00000000-0005-0000-0000-0000FC000000}"/>
    <cellStyle name="Měna 8" xfId="19" xr:uid="{00000000-0005-0000-0000-0000FD000000}"/>
    <cellStyle name="Měna 8 2" xfId="269" xr:uid="{00000000-0005-0000-0000-0000FE000000}"/>
    <cellStyle name="Měna 8 3" xfId="132" xr:uid="{00000000-0005-0000-0000-0000FF000000}"/>
    <cellStyle name="Měna 8 4" xfId="405" xr:uid="{00000000-0005-0000-0000-000000010000}"/>
    <cellStyle name="Měna 8 5" xfId="458" xr:uid="{00000000-0005-0000-0000-000001010000}"/>
    <cellStyle name="Měna 9" xfId="5" xr:uid="{00000000-0005-0000-0000-000002010000}"/>
    <cellStyle name="Měna 9 2" xfId="30" xr:uid="{00000000-0005-0000-0000-000003010000}"/>
    <cellStyle name="Měna 9 2 2" xfId="271" xr:uid="{00000000-0005-0000-0000-000004010000}"/>
    <cellStyle name="Měna 9 2 3" xfId="134" xr:uid="{00000000-0005-0000-0000-000005010000}"/>
    <cellStyle name="Měna 9 2 4" xfId="407" xr:uid="{00000000-0005-0000-0000-000006010000}"/>
    <cellStyle name="Měna 9 2 5" xfId="460" xr:uid="{00000000-0005-0000-0000-000007010000}"/>
    <cellStyle name="Měna 9 3" xfId="270" xr:uid="{00000000-0005-0000-0000-000008010000}"/>
    <cellStyle name="Měna 9 4" xfId="133" xr:uid="{00000000-0005-0000-0000-000009010000}"/>
    <cellStyle name="Měna 9 5" xfId="406" xr:uid="{00000000-0005-0000-0000-00000A010000}"/>
    <cellStyle name="Měna 9 6" xfId="459" xr:uid="{00000000-0005-0000-0000-00000B010000}"/>
    <cellStyle name="měny 2" xfId="135" xr:uid="{00000000-0005-0000-0000-00000C010000}"/>
    <cellStyle name="měny 2 2" xfId="136" xr:uid="{00000000-0005-0000-0000-00000D010000}"/>
    <cellStyle name="měny 2 2 2" xfId="273" xr:uid="{00000000-0005-0000-0000-00000E010000}"/>
    <cellStyle name="měny 2 2 3" xfId="409" xr:uid="{00000000-0005-0000-0000-00000F010000}"/>
    <cellStyle name="měny 2 2 4" xfId="462" xr:uid="{00000000-0005-0000-0000-000010010000}"/>
    <cellStyle name="měny 2 3" xfId="272" xr:uid="{00000000-0005-0000-0000-000011010000}"/>
    <cellStyle name="měny 2 4" xfId="408" xr:uid="{00000000-0005-0000-0000-000012010000}"/>
    <cellStyle name="měny 2 5" xfId="461" xr:uid="{00000000-0005-0000-0000-000013010000}"/>
    <cellStyle name="měny 3" xfId="137" xr:uid="{00000000-0005-0000-0000-000014010000}"/>
    <cellStyle name="měny 3 2" xfId="274" xr:uid="{00000000-0005-0000-0000-000015010000}"/>
    <cellStyle name="měny 3 3" xfId="410" xr:uid="{00000000-0005-0000-0000-000016010000}"/>
    <cellStyle name="měny 3 4" xfId="463" xr:uid="{00000000-0005-0000-0000-000017010000}"/>
    <cellStyle name="meny_laroux" xfId="138" xr:uid="{00000000-0005-0000-0000-000018010000}"/>
    <cellStyle name="miny_laroux" xfId="139" xr:uid="{00000000-0005-0000-0000-000019010000}"/>
    <cellStyle name="NÁKUPNÍ CENA" xfId="344" xr:uid="{00000000-0005-0000-0000-00001A010000}"/>
    <cellStyle name="Normal - Style1" xfId="140" xr:uid="{00000000-0005-0000-0000-00001B010000}"/>
    <cellStyle name="Normal_# 41-Market &amp;Trends" xfId="141" xr:uid="{00000000-0005-0000-0000-00001C010000}"/>
    <cellStyle name="Normální" xfId="0" builtinId="0"/>
    <cellStyle name="Normální 10" xfId="142" xr:uid="{00000000-0005-0000-0000-00001E010000}"/>
    <cellStyle name="Normální 10 2" xfId="143" xr:uid="{00000000-0005-0000-0000-00001F010000}"/>
    <cellStyle name="Normální 10 2 2" xfId="144" xr:uid="{00000000-0005-0000-0000-000020010000}"/>
    <cellStyle name="Normální 10 2 3" xfId="276" xr:uid="{00000000-0005-0000-0000-000021010000}"/>
    <cellStyle name="Normální 10 3" xfId="275" xr:uid="{00000000-0005-0000-0000-000022010000}"/>
    <cellStyle name="Normální 11" xfId="145" xr:uid="{00000000-0005-0000-0000-000023010000}"/>
    <cellStyle name="Normální 11 2" xfId="146" xr:uid="{00000000-0005-0000-0000-000024010000}"/>
    <cellStyle name="Normální 11 3" xfId="277" xr:uid="{00000000-0005-0000-0000-000025010000}"/>
    <cellStyle name="normální 12" xfId="147" xr:uid="{00000000-0005-0000-0000-000026010000}"/>
    <cellStyle name="Normální 12 2" xfId="148" xr:uid="{00000000-0005-0000-0000-000027010000}"/>
    <cellStyle name="normální 13" xfId="149" xr:uid="{00000000-0005-0000-0000-000028010000}"/>
    <cellStyle name="normální 14" xfId="150" xr:uid="{00000000-0005-0000-0000-000029010000}"/>
    <cellStyle name="normální 15" xfId="151" xr:uid="{00000000-0005-0000-0000-00002A010000}"/>
    <cellStyle name="normální 15 3" xfId="152" xr:uid="{00000000-0005-0000-0000-00002B010000}"/>
    <cellStyle name="Normální 16" xfId="153" xr:uid="{00000000-0005-0000-0000-00002C010000}"/>
    <cellStyle name="Normální 16 2" xfId="278" xr:uid="{00000000-0005-0000-0000-00002D010000}"/>
    <cellStyle name="Normální 16 3" xfId="411" xr:uid="{00000000-0005-0000-0000-00002E010000}"/>
    <cellStyle name="Normální 16 4" xfId="464" xr:uid="{00000000-0005-0000-0000-00002F010000}"/>
    <cellStyle name="Normální 17" xfId="154" xr:uid="{00000000-0005-0000-0000-000030010000}"/>
    <cellStyle name="Normální 17 2" xfId="279" xr:uid="{00000000-0005-0000-0000-000031010000}"/>
    <cellStyle name="Normální 18" xfId="155" xr:uid="{00000000-0005-0000-0000-000032010000}"/>
    <cellStyle name="Normální 18 2" xfId="280" xr:uid="{00000000-0005-0000-0000-000033010000}"/>
    <cellStyle name="Normální 19" xfId="156" xr:uid="{00000000-0005-0000-0000-000034010000}"/>
    <cellStyle name="Normální 19 2" xfId="281" xr:uid="{00000000-0005-0000-0000-000035010000}"/>
    <cellStyle name="Normální 2" xfId="20" xr:uid="{00000000-0005-0000-0000-000036010000}"/>
    <cellStyle name="normální 2 10" xfId="311" xr:uid="{00000000-0005-0000-0000-000037010000}"/>
    <cellStyle name="Normální 2 11" xfId="325" xr:uid="{00000000-0005-0000-0000-000038010000}"/>
    <cellStyle name="Normální 2 2" xfId="21" xr:uid="{00000000-0005-0000-0000-000039010000}"/>
    <cellStyle name="normální 2 2 2" xfId="157" xr:uid="{00000000-0005-0000-0000-00003A010000}"/>
    <cellStyle name="Normální 2 2 3" xfId="283" xr:uid="{00000000-0005-0000-0000-00003B010000}"/>
    <cellStyle name="Normální 2 2 4" xfId="328" xr:uid="{00000000-0005-0000-0000-00003C010000}"/>
    <cellStyle name="Normální 2 3" xfId="22" xr:uid="{00000000-0005-0000-0000-00003D010000}"/>
    <cellStyle name="normální 2 3 2" xfId="158" xr:uid="{00000000-0005-0000-0000-00003E010000}"/>
    <cellStyle name="Normální 2 3 3" xfId="334" xr:uid="{00000000-0005-0000-0000-00003F010000}"/>
    <cellStyle name="normální 2 4" xfId="159" xr:uid="{00000000-0005-0000-0000-000040010000}"/>
    <cellStyle name="normální 2 5" xfId="160" xr:uid="{00000000-0005-0000-0000-000041010000}"/>
    <cellStyle name="normální 2 6" xfId="161" xr:uid="{00000000-0005-0000-0000-000042010000}"/>
    <cellStyle name="Normální 2 7" xfId="282" xr:uid="{00000000-0005-0000-0000-000043010000}"/>
    <cellStyle name="normální 2 8" xfId="307" xr:uid="{00000000-0005-0000-0000-000044010000}"/>
    <cellStyle name="normální 2 9" xfId="309" xr:uid="{00000000-0005-0000-0000-000045010000}"/>
    <cellStyle name="Normální 20" xfId="162" xr:uid="{00000000-0005-0000-0000-000046010000}"/>
    <cellStyle name="Normální 20 2" xfId="284" xr:uid="{00000000-0005-0000-0000-000047010000}"/>
    <cellStyle name="Normální 21" xfId="163" xr:uid="{00000000-0005-0000-0000-000048010000}"/>
    <cellStyle name="Normální 21 2" xfId="285" xr:uid="{00000000-0005-0000-0000-000049010000}"/>
    <cellStyle name="Normální 22" xfId="164" xr:uid="{00000000-0005-0000-0000-00004A010000}"/>
    <cellStyle name="Normální 22 2" xfId="286" xr:uid="{00000000-0005-0000-0000-00004B010000}"/>
    <cellStyle name="Normální 23" xfId="165" xr:uid="{00000000-0005-0000-0000-00004C010000}"/>
    <cellStyle name="Normální 23 2" xfId="287" xr:uid="{00000000-0005-0000-0000-00004D010000}"/>
    <cellStyle name="Normální 24" xfId="166" xr:uid="{00000000-0005-0000-0000-00004E010000}"/>
    <cellStyle name="Normální 24 2" xfId="288" xr:uid="{00000000-0005-0000-0000-00004F010000}"/>
    <cellStyle name="Normální 25" xfId="167" xr:uid="{00000000-0005-0000-0000-000050010000}"/>
    <cellStyle name="Normální 25 2" xfId="289" xr:uid="{00000000-0005-0000-0000-000051010000}"/>
    <cellStyle name="Normální 26" xfId="168" xr:uid="{00000000-0005-0000-0000-000052010000}"/>
    <cellStyle name="Normální 27" xfId="169" xr:uid="{00000000-0005-0000-0000-000053010000}"/>
    <cellStyle name="Normální 27 2" xfId="290" xr:uid="{00000000-0005-0000-0000-000054010000}"/>
    <cellStyle name="Normální 28" xfId="170" xr:uid="{00000000-0005-0000-0000-000055010000}"/>
    <cellStyle name="Normální 28 2" xfId="291" xr:uid="{00000000-0005-0000-0000-000056010000}"/>
    <cellStyle name="Normální 29" xfId="171" xr:uid="{00000000-0005-0000-0000-000057010000}"/>
    <cellStyle name="Normální 3" xfId="23" xr:uid="{00000000-0005-0000-0000-000058010000}"/>
    <cellStyle name="Normální 3 2" xfId="2" xr:uid="{00000000-0005-0000-0000-000059010000}"/>
    <cellStyle name="Normální 3 2 2" xfId="354" xr:uid="{00000000-0005-0000-0000-00005A010000}"/>
    <cellStyle name="Normální 3 2 3" xfId="333" xr:uid="{00000000-0005-0000-0000-00005B010000}"/>
    <cellStyle name="Normální 3 3" xfId="173" xr:uid="{00000000-0005-0000-0000-00005C010000}"/>
    <cellStyle name="Normální 3 3 2" xfId="293" xr:uid="{00000000-0005-0000-0000-00005D010000}"/>
    <cellStyle name="Normální 3 3 2 2" xfId="356" xr:uid="{00000000-0005-0000-0000-00005E010000}"/>
    <cellStyle name="Normální 3 3 3" xfId="336" xr:uid="{00000000-0005-0000-0000-00005F010000}"/>
    <cellStyle name="Normální 3 4" xfId="174" xr:uid="{00000000-0005-0000-0000-000060010000}"/>
    <cellStyle name="Normální 3 4 2" xfId="294" xr:uid="{00000000-0005-0000-0000-000061010000}"/>
    <cellStyle name="Normální 3 4 2 2" xfId="358" xr:uid="{00000000-0005-0000-0000-000062010000}"/>
    <cellStyle name="Normální 3 4 3" xfId="338" xr:uid="{00000000-0005-0000-0000-000063010000}"/>
    <cellStyle name="normální 3 5" xfId="175" xr:uid="{00000000-0005-0000-0000-000064010000}"/>
    <cellStyle name="Normální 3 5 2" xfId="349" xr:uid="{00000000-0005-0000-0000-000065010000}"/>
    <cellStyle name="Normální 3 6" xfId="292" xr:uid="{00000000-0005-0000-0000-000066010000}"/>
    <cellStyle name="Normální 3 7" xfId="326" xr:uid="{00000000-0005-0000-0000-000067010000}"/>
    <cellStyle name="Normální 3 8" xfId="172" xr:uid="{00000000-0005-0000-0000-000068010000}"/>
    <cellStyle name="Normální 30" xfId="176" xr:uid="{00000000-0005-0000-0000-000069010000}"/>
    <cellStyle name="Normální 31" xfId="177" xr:uid="{00000000-0005-0000-0000-00006A010000}"/>
    <cellStyle name="Normální 32" xfId="178" xr:uid="{00000000-0005-0000-0000-00006B010000}"/>
    <cellStyle name="Normální 33" xfId="179" xr:uid="{00000000-0005-0000-0000-00006C010000}"/>
    <cellStyle name="Normální 34" xfId="180" xr:uid="{00000000-0005-0000-0000-00006D010000}"/>
    <cellStyle name="Normální 35" xfId="181" xr:uid="{00000000-0005-0000-0000-00006E010000}"/>
    <cellStyle name="Normální 36" xfId="182" xr:uid="{00000000-0005-0000-0000-00006F010000}"/>
    <cellStyle name="Normální 37" xfId="183" xr:uid="{00000000-0005-0000-0000-000070010000}"/>
    <cellStyle name="Normální 38" xfId="184" xr:uid="{00000000-0005-0000-0000-000071010000}"/>
    <cellStyle name="Normální 39" xfId="185" xr:uid="{00000000-0005-0000-0000-000072010000}"/>
    <cellStyle name="Normální 4" xfId="24" xr:uid="{00000000-0005-0000-0000-000073010000}"/>
    <cellStyle name="Normální 4 2" xfId="186" xr:uid="{00000000-0005-0000-0000-000074010000}"/>
    <cellStyle name="Normální 4 2 2" xfId="187" xr:uid="{00000000-0005-0000-0000-000075010000}"/>
    <cellStyle name="Normální 4 2 3" xfId="188" xr:uid="{00000000-0005-0000-0000-000076010000}"/>
    <cellStyle name="Normální 4 2 3 2" xfId="297" xr:uid="{00000000-0005-0000-0000-000077010000}"/>
    <cellStyle name="Normální 4 2 4" xfId="296" xr:uid="{00000000-0005-0000-0000-000078010000}"/>
    <cellStyle name="Normální 4 2 5" xfId="332" xr:uid="{00000000-0005-0000-0000-000079010000}"/>
    <cellStyle name="Normální 4 3" xfId="189" xr:uid="{00000000-0005-0000-0000-00007A010000}"/>
    <cellStyle name="Normální 4 3 2" xfId="350" xr:uid="{00000000-0005-0000-0000-00007B010000}"/>
    <cellStyle name="normální 4 4" xfId="190" xr:uid="{00000000-0005-0000-0000-00007C010000}"/>
    <cellStyle name="Normální 4 5" xfId="295" xr:uid="{00000000-0005-0000-0000-00007D010000}"/>
    <cellStyle name="Normální 4 6" xfId="327" xr:uid="{00000000-0005-0000-0000-00007E010000}"/>
    <cellStyle name="Normální 40" xfId="191" xr:uid="{00000000-0005-0000-0000-00007F010000}"/>
    <cellStyle name="Normální 41" xfId="192" xr:uid="{00000000-0005-0000-0000-000080010000}"/>
    <cellStyle name="Normální 42" xfId="193" xr:uid="{00000000-0005-0000-0000-000081010000}"/>
    <cellStyle name="Normální 43" xfId="194" xr:uid="{00000000-0005-0000-0000-000082010000}"/>
    <cellStyle name="Normální 44" xfId="195" xr:uid="{00000000-0005-0000-0000-000083010000}"/>
    <cellStyle name="Normální 45" xfId="196" xr:uid="{00000000-0005-0000-0000-000084010000}"/>
    <cellStyle name="Normální 46" xfId="197" xr:uid="{00000000-0005-0000-0000-000085010000}"/>
    <cellStyle name="Normální 47" xfId="198" xr:uid="{00000000-0005-0000-0000-000086010000}"/>
    <cellStyle name="Normální 48" xfId="199" xr:uid="{00000000-0005-0000-0000-000087010000}"/>
    <cellStyle name="Normální 49" xfId="223" xr:uid="{00000000-0005-0000-0000-000088010000}"/>
    <cellStyle name="Normální 5" xfId="25" xr:uid="{00000000-0005-0000-0000-000089010000}"/>
    <cellStyle name="Normální 5 2" xfId="26" xr:uid="{00000000-0005-0000-0000-00008A010000}"/>
    <cellStyle name="Normální 5 2 2" xfId="351" xr:uid="{00000000-0005-0000-0000-00008B010000}"/>
    <cellStyle name="Normální 5 3" xfId="27" xr:uid="{00000000-0005-0000-0000-00008C010000}"/>
    <cellStyle name="Normální 5 4" xfId="200" xr:uid="{00000000-0005-0000-0000-00008D010000}"/>
    <cellStyle name="Normální 5 5" xfId="329" xr:uid="{00000000-0005-0000-0000-00008E010000}"/>
    <cellStyle name="Normální 50" xfId="306" xr:uid="{00000000-0005-0000-0000-00008F010000}"/>
    <cellStyle name="Normální 51" xfId="201" xr:uid="{00000000-0005-0000-0000-000090010000}"/>
    <cellStyle name="Normální 51 2" xfId="298" xr:uid="{00000000-0005-0000-0000-000091010000}"/>
    <cellStyle name="Normální 52" xfId="202" xr:uid="{00000000-0005-0000-0000-000092010000}"/>
    <cellStyle name="Normální 52 2" xfId="299" xr:uid="{00000000-0005-0000-0000-000093010000}"/>
    <cellStyle name="Normální 53" xfId="308" xr:uid="{00000000-0005-0000-0000-000094010000}"/>
    <cellStyle name="Normální 54" xfId="310" xr:uid="{00000000-0005-0000-0000-000095010000}"/>
    <cellStyle name="Normální 55" xfId="312" xr:uid="{00000000-0005-0000-0000-000096010000}"/>
    <cellStyle name="Normální 56" xfId="313" xr:uid="{00000000-0005-0000-0000-000097010000}"/>
    <cellStyle name="Normální 57" xfId="314" xr:uid="{00000000-0005-0000-0000-000098010000}"/>
    <cellStyle name="Normální 58" xfId="315" xr:uid="{00000000-0005-0000-0000-000099010000}"/>
    <cellStyle name="Normální 59" xfId="316" xr:uid="{00000000-0005-0000-0000-00009A010000}"/>
    <cellStyle name="Normální 6" xfId="28" xr:uid="{00000000-0005-0000-0000-00009B010000}"/>
    <cellStyle name="Normální 6 2" xfId="29" xr:uid="{00000000-0005-0000-0000-00009C010000}"/>
    <cellStyle name="Normální 6 2 2" xfId="301" xr:uid="{00000000-0005-0000-0000-00009D010000}"/>
    <cellStyle name="Normální 6 2 3" xfId="352" xr:uid="{00000000-0005-0000-0000-00009E010000}"/>
    <cellStyle name="Normální 6 3" xfId="203" xr:uid="{00000000-0005-0000-0000-00009F010000}"/>
    <cellStyle name="Normální 6 4" xfId="300" xr:uid="{00000000-0005-0000-0000-0000A0010000}"/>
    <cellStyle name="Normální 6 5" xfId="330" xr:uid="{00000000-0005-0000-0000-0000A1010000}"/>
    <cellStyle name="Normální 60" xfId="317" xr:uid="{00000000-0005-0000-0000-0000A2010000}"/>
    <cellStyle name="Normální 61" xfId="318" xr:uid="{00000000-0005-0000-0000-0000A3010000}"/>
    <cellStyle name="Normální 62" xfId="319" xr:uid="{00000000-0005-0000-0000-0000A4010000}"/>
    <cellStyle name="Normální 63" xfId="320" xr:uid="{00000000-0005-0000-0000-0000A5010000}"/>
    <cellStyle name="Normální 64" xfId="321" xr:uid="{00000000-0005-0000-0000-0000A6010000}"/>
    <cellStyle name="Normální 65" xfId="322" xr:uid="{00000000-0005-0000-0000-0000A7010000}"/>
    <cellStyle name="Normální 66" xfId="323" xr:uid="{00000000-0005-0000-0000-0000A8010000}"/>
    <cellStyle name="Normální 67" xfId="324" xr:uid="{00000000-0005-0000-0000-0000A9010000}"/>
    <cellStyle name="Normální 68" xfId="37" xr:uid="{00000000-0005-0000-0000-0000AA010000}"/>
    <cellStyle name="Normální 7" xfId="4" xr:uid="{00000000-0005-0000-0000-0000AB010000}"/>
    <cellStyle name="Normální 7 2" xfId="35" xr:uid="{00000000-0005-0000-0000-0000AC010000}"/>
    <cellStyle name="Normální 7 2 2" xfId="353" xr:uid="{00000000-0005-0000-0000-0000AD010000}"/>
    <cellStyle name="Normální 7 2 3" xfId="205" xr:uid="{00000000-0005-0000-0000-0000AE010000}"/>
    <cellStyle name="Normální 7 3" xfId="302" xr:uid="{00000000-0005-0000-0000-0000AF010000}"/>
    <cellStyle name="Normální 7 4" xfId="331" xr:uid="{00000000-0005-0000-0000-0000B0010000}"/>
    <cellStyle name="Normální 7 5" xfId="204" xr:uid="{00000000-0005-0000-0000-0000B1010000}"/>
    <cellStyle name="Normální 7 6" xfId="412" xr:uid="{00000000-0005-0000-0000-0000B2010000}"/>
    <cellStyle name="Normální 7 7" xfId="465" xr:uid="{00000000-0005-0000-0000-0000B3010000}"/>
    <cellStyle name="Normální 8" xfId="34" xr:uid="{00000000-0005-0000-0000-0000B4010000}"/>
    <cellStyle name="Normální 8 2" xfId="206" xr:uid="{00000000-0005-0000-0000-0000B5010000}"/>
    <cellStyle name="Normální 8 2 2" xfId="303" xr:uid="{00000000-0005-0000-0000-0000B6010000}"/>
    <cellStyle name="Normální 8 2 3" xfId="355" xr:uid="{00000000-0005-0000-0000-0000B7010000}"/>
    <cellStyle name="Normální 8 3" xfId="207" xr:uid="{00000000-0005-0000-0000-0000B8010000}"/>
    <cellStyle name="Normální 8 4" xfId="208" xr:uid="{00000000-0005-0000-0000-0000B9010000}"/>
    <cellStyle name="Normální 8 5" xfId="209" xr:uid="{00000000-0005-0000-0000-0000BA010000}"/>
    <cellStyle name="Normální 8 6" xfId="210" xr:uid="{00000000-0005-0000-0000-0000BB010000}"/>
    <cellStyle name="Normální 8 6 2" xfId="211" xr:uid="{00000000-0005-0000-0000-0000BC010000}"/>
    <cellStyle name="Normální 8 7" xfId="212" xr:uid="{00000000-0005-0000-0000-0000BD010000}"/>
    <cellStyle name="Normální 8 8" xfId="335" xr:uid="{00000000-0005-0000-0000-0000BE010000}"/>
    <cellStyle name="Normální 9" xfId="3" xr:uid="{00000000-0005-0000-0000-0000BF010000}"/>
    <cellStyle name="Normální 9 2" xfId="214" xr:uid="{00000000-0005-0000-0000-0000C0010000}"/>
    <cellStyle name="Normální 9 2 2" xfId="305" xr:uid="{00000000-0005-0000-0000-0000C1010000}"/>
    <cellStyle name="Normální 9 2 3" xfId="357" xr:uid="{00000000-0005-0000-0000-0000C2010000}"/>
    <cellStyle name="Normální 9 3" xfId="215" xr:uid="{00000000-0005-0000-0000-0000C3010000}"/>
    <cellStyle name="Normální 9 4" xfId="304" xr:uid="{00000000-0005-0000-0000-0000C4010000}"/>
    <cellStyle name="Normální 9 5" xfId="337" xr:uid="{00000000-0005-0000-0000-0000C5010000}"/>
    <cellStyle name="Normální 9 6" xfId="213" xr:uid="{00000000-0005-0000-0000-0000C6010000}"/>
    <cellStyle name="NUTNO SPOČÍTAT" xfId="339" xr:uid="{00000000-0005-0000-0000-0000C7010000}"/>
    <cellStyle name="P/N" xfId="216" xr:uid="{00000000-0005-0000-0000-0000C8010000}"/>
    <cellStyle name="Percent_HP" xfId="217" xr:uid="{00000000-0005-0000-0000-0000C9010000}"/>
    <cellStyle name="PETRA" xfId="347" xr:uid="{00000000-0005-0000-0000-0000CA010000}"/>
    <cellStyle name="Popis" xfId="218" xr:uid="{00000000-0005-0000-0000-0000CB010000}"/>
    <cellStyle name="procent 2" xfId="219" xr:uid="{00000000-0005-0000-0000-0000CC010000}"/>
    <cellStyle name="STARÁ VÝROBNÍ CENA HH" xfId="342" xr:uid="{00000000-0005-0000-0000-0000CD010000}"/>
    <cellStyle name="Styl 1" xfId="220" xr:uid="{00000000-0005-0000-0000-0000CE010000}"/>
    <cellStyle name="Velký nadpis" xfId="221" xr:uid="{00000000-0005-0000-0000-0000CF010000}"/>
    <cellStyle name="VÝROBNÍ CENA KRAJDLOVÁ" xfId="343" xr:uid="{00000000-0005-0000-0000-0000D0010000}"/>
    <cellStyle name="VÝROBNÍ CENA RIEDL" xfId="341" xr:uid="{00000000-0005-0000-0000-0000D1010000}"/>
    <cellStyle name="Záhlaví" xfId="222" xr:uid="{00000000-0005-0000-0000-0000D2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30.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png"/><Relationship Id="rId1" Type="http://schemas.openxmlformats.org/officeDocument/2006/relationships/image" Target="../media/image1.png"/><Relationship Id="rId6" Type="http://schemas.openxmlformats.org/officeDocument/2006/relationships/image" Target="../media/image35.png"/><Relationship Id="rId5" Type="http://schemas.openxmlformats.org/officeDocument/2006/relationships/image" Target="../media/image34.png"/><Relationship Id="rId4" Type="http://schemas.openxmlformats.org/officeDocument/2006/relationships/image" Target="../media/image33.png"/></Relationships>
</file>

<file path=xl/drawings/_rels/drawing9.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12</xdr:row>
      <xdr:rowOff>95250</xdr:rowOff>
    </xdr:from>
    <xdr:ext cx="1028700" cy="0"/>
    <xdr:pic>
      <xdr:nvPicPr>
        <xdr:cNvPr id="2" name="Obrázek 2">
          <a:extLst>
            <a:ext uri="{FF2B5EF4-FFF2-40B4-BE49-F238E27FC236}">
              <a16:creationId xmlns:a16="http://schemas.microsoft.com/office/drawing/2014/main" id="{A9335145-9E11-4524-BCE7-9A18AB6EF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7820" y="2701480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31295</xdr:colOff>
      <xdr:row>5</xdr:row>
      <xdr:rowOff>13607</xdr:rowOff>
    </xdr:from>
    <xdr:to>
      <xdr:col>8</xdr:col>
      <xdr:colOff>1592035</xdr:colOff>
      <xdr:row>6</xdr:row>
      <xdr:rowOff>147978</xdr:rowOff>
    </xdr:to>
    <xdr:pic>
      <xdr:nvPicPr>
        <xdr:cNvPr id="12" name="Obrázek 11">
          <a:extLst>
            <a:ext uri="{FF2B5EF4-FFF2-40B4-BE49-F238E27FC236}">
              <a16:creationId xmlns:a16="http://schemas.microsoft.com/office/drawing/2014/main" id="{D060C04E-34A2-49F3-9B44-26EAB31334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26509" y="1156607"/>
          <a:ext cx="1560740" cy="707571"/>
        </a:xfrm>
        <a:prstGeom prst="rect">
          <a:avLst/>
        </a:prstGeom>
      </xdr:spPr>
    </xdr:pic>
    <xdr:clientData/>
  </xdr:twoCellAnchor>
  <xdr:twoCellAnchor editAs="oneCell">
    <xdr:from>
      <xdr:col>8</xdr:col>
      <xdr:colOff>0</xdr:colOff>
      <xdr:row>6</xdr:row>
      <xdr:rowOff>0</xdr:rowOff>
    </xdr:from>
    <xdr:to>
      <xdr:col>8</xdr:col>
      <xdr:colOff>1551215</xdr:colOff>
      <xdr:row>7</xdr:row>
      <xdr:rowOff>272143</xdr:rowOff>
    </xdr:to>
    <xdr:pic>
      <xdr:nvPicPr>
        <xdr:cNvPr id="16" name="Obrázek 15">
          <a:extLst>
            <a:ext uri="{FF2B5EF4-FFF2-40B4-BE49-F238E27FC236}">
              <a16:creationId xmlns:a16="http://schemas.microsoft.com/office/drawing/2014/main" id="{B7B1CBF8-DECC-DE96-032E-5294694BB6F3}"/>
            </a:ext>
          </a:extLst>
        </xdr:cNvPr>
        <xdr:cNvPicPr>
          <a:picLocks noChangeAspect="1"/>
        </xdr:cNvPicPr>
      </xdr:nvPicPr>
      <xdr:blipFill>
        <a:blip xmlns:r="http://schemas.openxmlformats.org/officeDocument/2006/relationships" r:embed="rId3"/>
        <a:stretch>
          <a:fillRect/>
        </a:stretch>
      </xdr:blipFill>
      <xdr:spPr>
        <a:xfrm>
          <a:off x="10695214" y="1823357"/>
          <a:ext cx="1551215" cy="762000"/>
        </a:xfrm>
        <a:prstGeom prst="rect">
          <a:avLst/>
        </a:prstGeom>
      </xdr:spPr>
    </xdr:pic>
    <xdr:clientData/>
  </xdr:twoCellAnchor>
  <xdr:twoCellAnchor editAs="oneCell">
    <xdr:from>
      <xdr:col>8</xdr:col>
      <xdr:colOff>0</xdr:colOff>
      <xdr:row>7</xdr:row>
      <xdr:rowOff>0</xdr:rowOff>
    </xdr:from>
    <xdr:to>
      <xdr:col>8</xdr:col>
      <xdr:colOff>1442357</xdr:colOff>
      <xdr:row>8</xdr:row>
      <xdr:rowOff>199004</xdr:rowOff>
    </xdr:to>
    <xdr:pic>
      <xdr:nvPicPr>
        <xdr:cNvPr id="18" name="Obrázek 17">
          <a:extLst>
            <a:ext uri="{FF2B5EF4-FFF2-40B4-BE49-F238E27FC236}">
              <a16:creationId xmlns:a16="http://schemas.microsoft.com/office/drawing/2014/main" id="{CBF00E91-BE6E-B609-62E6-AAB04E830B14}"/>
            </a:ext>
          </a:extLst>
        </xdr:cNvPr>
        <xdr:cNvPicPr>
          <a:picLocks noChangeAspect="1"/>
        </xdr:cNvPicPr>
      </xdr:nvPicPr>
      <xdr:blipFill>
        <a:blip xmlns:r="http://schemas.openxmlformats.org/officeDocument/2006/relationships" r:embed="rId4"/>
        <a:stretch>
          <a:fillRect/>
        </a:stretch>
      </xdr:blipFill>
      <xdr:spPr>
        <a:xfrm>
          <a:off x="10695214" y="2503714"/>
          <a:ext cx="1442357" cy="1782536"/>
        </a:xfrm>
        <a:prstGeom prst="rect">
          <a:avLst/>
        </a:prstGeom>
      </xdr:spPr>
    </xdr:pic>
    <xdr:clientData/>
  </xdr:twoCellAnchor>
  <xdr:twoCellAnchor editAs="oneCell">
    <xdr:from>
      <xdr:col>8</xdr:col>
      <xdr:colOff>0</xdr:colOff>
      <xdr:row>8</xdr:row>
      <xdr:rowOff>0</xdr:rowOff>
    </xdr:from>
    <xdr:to>
      <xdr:col>8</xdr:col>
      <xdr:colOff>1755322</xdr:colOff>
      <xdr:row>9</xdr:row>
      <xdr:rowOff>108857</xdr:rowOff>
    </xdr:to>
    <xdr:pic>
      <xdr:nvPicPr>
        <xdr:cNvPr id="20" name="Obrázek 19">
          <a:extLst>
            <a:ext uri="{FF2B5EF4-FFF2-40B4-BE49-F238E27FC236}">
              <a16:creationId xmlns:a16="http://schemas.microsoft.com/office/drawing/2014/main" id="{D2439EA9-1495-2B72-D4EB-A6135DFBDF13}"/>
            </a:ext>
          </a:extLst>
        </xdr:cNvPr>
        <xdr:cNvPicPr>
          <a:picLocks noChangeAspect="1"/>
        </xdr:cNvPicPr>
      </xdr:nvPicPr>
      <xdr:blipFill>
        <a:blip xmlns:r="http://schemas.openxmlformats.org/officeDocument/2006/relationships" r:embed="rId5"/>
        <a:stretch>
          <a:fillRect/>
        </a:stretch>
      </xdr:blipFill>
      <xdr:spPr>
        <a:xfrm>
          <a:off x="10695214" y="4558393"/>
          <a:ext cx="1755322" cy="1823357"/>
        </a:xfrm>
        <a:prstGeom prst="rect">
          <a:avLst/>
        </a:prstGeom>
      </xdr:spPr>
    </xdr:pic>
    <xdr:clientData/>
  </xdr:twoCellAnchor>
  <xdr:twoCellAnchor editAs="oneCell">
    <xdr:from>
      <xdr:col>7</xdr:col>
      <xdr:colOff>1378402</xdr:colOff>
      <xdr:row>8</xdr:row>
      <xdr:rowOff>2354035</xdr:rowOff>
    </xdr:from>
    <xdr:to>
      <xdr:col>8</xdr:col>
      <xdr:colOff>1483178</xdr:colOff>
      <xdr:row>9</xdr:row>
      <xdr:rowOff>2297567</xdr:rowOff>
    </xdr:to>
    <xdr:pic>
      <xdr:nvPicPr>
        <xdr:cNvPr id="24" name="Obrázek 23">
          <a:extLst>
            <a:ext uri="{FF2B5EF4-FFF2-40B4-BE49-F238E27FC236}">
              <a16:creationId xmlns:a16="http://schemas.microsoft.com/office/drawing/2014/main" id="{ED15602B-56CA-094C-1455-86B2E58F6104}"/>
            </a:ext>
          </a:extLst>
        </xdr:cNvPr>
        <xdr:cNvPicPr>
          <a:picLocks noChangeAspect="1"/>
        </xdr:cNvPicPr>
      </xdr:nvPicPr>
      <xdr:blipFill>
        <a:blip xmlns:r="http://schemas.openxmlformats.org/officeDocument/2006/relationships" r:embed="rId6"/>
        <a:stretch>
          <a:fillRect/>
        </a:stretch>
      </xdr:blipFill>
      <xdr:spPr>
        <a:xfrm>
          <a:off x="10685688" y="6912428"/>
          <a:ext cx="1492704" cy="2286001"/>
        </a:xfrm>
        <a:prstGeom prst="rect">
          <a:avLst/>
        </a:prstGeom>
      </xdr:spPr>
    </xdr:pic>
    <xdr:clientData/>
  </xdr:twoCellAnchor>
  <xdr:twoCellAnchor editAs="oneCell">
    <xdr:from>
      <xdr:col>7</xdr:col>
      <xdr:colOff>1387927</xdr:colOff>
      <xdr:row>10</xdr:row>
      <xdr:rowOff>0</xdr:rowOff>
    </xdr:from>
    <xdr:to>
      <xdr:col>8</xdr:col>
      <xdr:colOff>1251856</xdr:colOff>
      <xdr:row>10</xdr:row>
      <xdr:rowOff>1578429</xdr:rowOff>
    </xdr:to>
    <xdr:pic>
      <xdr:nvPicPr>
        <xdr:cNvPr id="26" name="Obrázek 25">
          <a:extLst>
            <a:ext uri="{FF2B5EF4-FFF2-40B4-BE49-F238E27FC236}">
              <a16:creationId xmlns:a16="http://schemas.microsoft.com/office/drawing/2014/main" id="{39495753-ADDC-4CA9-BDCA-84A45CB44C1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695213" y="9525000"/>
          <a:ext cx="1251857" cy="1578429"/>
        </a:xfrm>
        <a:prstGeom prst="rect">
          <a:avLst/>
        </a:prstGeom>
      </xdr:spPr>
    </xdr:pic>
    <xdr:clientData/>
  </xdr:twoCellAnchor>
  <xdr:twoCellAnchor editAs="oneCell">
    <xdr:from>
      <xdr:col>7</xdr:col>
      <xdr:colOff>1387927</xdr:colOff>
      <xdr:row>11</xdr:row>
      <xdr:rowOff>0</xdr:rowOff>
    </xdr:from>
    <xdr:to>
      <xdr:col>8</xdr:col>
      <xdr:colOff>1415142</xdr:colOff>
      <xdr:row>11</xdr:row>
      <xdr:rowOff>1183821</xdr:rowOff>
    </xdr:to>
    <xdr:pic>
      <xdr:nvPicPr>
        <xdr:cNvPr id="27" name="Obrázek 26">
          <a:extLst>
            <a:ext uri="{FF2B5EF4-FFF2-40B4-BE49-F238E27FC236}">
              <a16:creationId xmlns:a16="http://schemas.microsoft.com/office/drawing/2014/main" id="{70F66C6A-3345-4260-A8AF-91BFB8038F4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695213" y="11239500"/>
          <a:ext cx="1415143" cy="1183821"/>
        </a:xfrm>
        <a:prstGeom prst="rect">
          <a:avLst/>
        </a:prstGeom>
      </xdr:spPr>
    </xdr:pic>
    <xdr:clientData/>
  </xdr:twoCellAnchor>
  <xdr:twoCellAnchor editAs="oneCell">
    <xdr:from>
      <xdr:col>7</xdr:col>
      <xdr:colOff>1378402</xdr:colOff>
      <xdr:row>12</xdr:row>
      <xdr:rowOff>0</xdr:rowOff>
    </xdr:from>
    <xdr:to>
      <xdr:col>8</xdr:col>
      <xdr:colOff>1102178</xdr:colOff>
      <xdr:row>13</xdr:row>
      <xdr:rowOff>61232</xdr:rowOff>
    </xdr:to>
    <xdr:pic>
      <xdr:nvPicPr>
        <xdr:cNvPr id="28" name="Obrázek 27">
          <a:extLst>
            <a:ext uri="{FF2B5EF4-FFF2-40B4-BE49-F238E27FC236}">
              <a16:creationId xmlns:a16="http://schemas.microsoft.com/office/drawing/2014/main" id="{DC987F27-4CA6-41CF-AD7D-1FC53C4412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685688" y="12954000"/>
          <a:ext cx="1111704" cy="1061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10</xdr:row>
      <xdr:rowOff>0</xdr:rowOff>
    </xdr:from>
    <xdr:ext cx="1028700" cy="0"/>
    <xdr:pic>
      <xdr:nvPicPr>
        <xdr:cNvPr id="2" name="Obrázek 2">
          <a:extLst>
            <a:ext uri="{FF2B5EF4-FFF2-40B4-BE49-F238E27FC236}">
              <a16:creationId xmlns:a16="http://schemas.microsoft.com/office/drawing/2014/main" id="{6B2C363C-899C-484E-BC3B-0911F36AD1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887349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xdr:row>
      <xdr:rowOff>0</xdr:rowOff>
    </xdr:from>
    <xdr:ext cx="1028700" cy="0"/>
    <xdr:pic>
      <xdr:nvPicPr>
        <xdr:cNvPr id="3" name="Obrázek 5">
          <a:extLst>
            <a:ext uri="{FF2B5EF4-FFF2-40B4-BE49-F238E27FC236}">
              <a16:creationId xmlns:a16="http://schemas.microsoft.com/office/drawing/2014/main" id="{75FD92B1-FC05-4F26-9E6F-BB5B36121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887349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xdr:row>
      <xdr:rowOff>0</xdr:rowOff>
    </xdr:from>
    <xdr:ext cx="1028700" cy="0"/>
    <xdr:pic>
      <xdr:nvPicPr>
        <xdr:cNvPr id="4" name="Obrázek 2">
          <a:extLst>
            <a:ext uri="{FF2B5EF4-FFF2-40B4-BE49-F238E27FC236}">
              <a16:creationId xmlns:a16="http://schemas.microsoft.com/office/drawing/2014/main" id="{B2322BB8-E570-4753-BD74-C327D78675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8863965"/>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0</xdr:colOff>
      <xdr:row>5</xdr:row>
      <xdr:rowOff>357186</xdr:rowOff>
    </xdr:from>
    <xdr:to>
      <xdr:col>8</xdr:col>
      <xdr:colOff>1761897</xdr:colOff>
      <xdr:row>5</xdr:row>
      <xdr:rowOff>1785937</xdr:rowOff>
    </xdr:to>
    <xdr:pic>
      <xdr:nvPicPr>
        <xdr:cNvPr id="7" name="Obrázek 6">
          <a:extLst>
            <a:ext uri="{FF2B5EF4-FFF2-40B4-BE49-F238E27FC236}">
              <a16:creationId xmlns:a16="http://schemas.microsoft.com/office/drawing/2014/main" id="{E74D0419-2A10-F4BE-2A6F-E71CDC0D4A15}"/>
            </a:ext>
          </a:extLst>
        </xdr:cNvPr>
        <xdr:cNvPicPr>
          <a:picLocks noChangeAspect="1"/>
        </xdr:cNvPicPr>
      </xdr:nvPicPr>
      <xdr:blipFill>
        <a:blip xmlns:r="http://schemas.openxmlformats.org/officeDocument/2006/relationships" r:embed="rId2"/>
        <a:stretch>
          <a:fillRect/>
        </a:stretch>
      </xdr:blipFill>
      <xdr:spPr>
        <a:xfrm>
          <a:off x="10703719" y="1500186"/>
          <a:ext cx="1761897" cy="1428751"/>
        </a:xfrm>
        <a:prstGeom prst="rect">
          <a:avLst/>
        </a:prstGeom>
      </xdr:spPr>
    </xdr:pic>
    <xdr:clientData/>
  </xdr:twoCellAnchor>
  <xdr:twoCellAnchor editAs="oneCell">
    <xdr:from>
      <xdr:col>8</xdr:col>
      <xdr:colOff>0</xdr:colOff>
      <xdr:row>6</xdr:row>
      <xdr:rowOff>0</xdr:rowOff>
    </xdr:from>
    <xdr:to>
      <xdr:col>8</xdr:col>
      <xdr:colOff>999831</xdr:colOff>
      <xdr:row>8</xdr:row>
      <xdr:rowOff>307547</xdr:rowOff>
    </xdr:to>
    <xdr:pic>
      <xdr:nvPicPr>
        <xdr:cNvPr id="9" name="Obrázek 8">
          <a:extLst>
            <a:ext uri="{FF2B5EF4-FFF2-40B4-BE49-F238E27FC236}">
              <a16:creationId xmlns:a16="http://schemas.microsoft.com/office/drawing/2014/main" id="{CB71199F-4785-4370-FDAC-357102A5B8C7}"/>
            </a:ext>
          </a:extLst>
        </xdr:cNvPr>
        <xdr:cNvPicPr>
          <a:picLocks noChangeAspect="1"/>
        </xdr:cNvPicPr>
      </xdr:nvPicPr>
      <xdr:blipFill>
        <a:blip xmlns:r="http://schemas.openxmlformats.org/officeDocument/2006/relationships" r:embed="rId3"/>
        <a:stretch>
          <a:fillRect/>
        </a:stretch>
      </xdr:blipFill>
      <xdr:spPr>
        <a:xfrm>
          <a:off x="10703719" y="3369469"/>
          <a:ext cx="999831" cy="926672"/>
        </a:xfrm>
        <a:prstGeom prst="rect">
          <a:avLst/>
        </a:prstGeom>
      </xdr:spPr>
    </xdr:pic>
    <xdr:clientData/>
  </xdr:twoCellAnchor>
  <xdr:twoCellAnchor editAs="oneCell">
    <xdr:from>
      <xdr:col>8</xdr:col>
      <xdr:colOff>0</xdr:colOff>
      <xdr:row>8</xdr:row>
      <xdr:rowOff>0</xdr:rowOff>
    </xdr:from>
    <xdr:to>
      <xdr:col>8</xdr:col>
      <xdr:colOff>1631156</xdr:colOff>
      <xdr:row>9</xdr:row>
      <xdr:rowOff>381000</xdr:rowOff>
    </xdr:to>
    <xdr:pic>
      <xdr:nvPicPr>
        <xdr:cNvPr id="11" name="Obrázek 10">
          <a:extLst>
            <a:ext uri="{FF2B5EF4-FFF2-40B4-BE49-F238E27FC236}">
              <a16:creationId xmlns:a16="http://schemas.microsoft.com/office/drawing/2014/main" id="{56BFC045-B2EF-4577-AE8A-0E8CF75276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03719" y="4250531"/>
          <a:ext cx="1631156" cy="1238250"/>
        </a:xfrm>
        <a:prstGeom prst="rect">
          <a:avLst/>
        </a:prstGeom>
      </xdr:spPr>
    </xdr:pic>
    <xdr:clientData/>
  </xdr:twoCellAnchor>
  <xdr:twoCellAnchor editAs="oneCell">
    <xdr:from>
      <xdr:col>8</xdr:col>
      <xdr:colOff>0</xdr:colOff>
      <xdr:row>8</xdr:row>
      <xdr:rowOff>1547812</xdr:rowOff>
    </xdr:from>
    <xdr:to>
      <xdr:col>8</xdr:col>
      <xdr:colOff>821531</xdr:colOff>
      <xdr:row>11</xdr:row>
      <xdr:rowOff>111918</xdr:rowOff>
    </xdr:to>
    <xdr:pic>
      <xdr:nvPicPr>
        <xdr:cNvPr id="13" name="Obrázek 12">
          <a:extLst>
            <a:ext uri="{FF2B5EF4-FFF2-40B4-BE49-F238E27FC236}">
              <a16:creationId xmlns:a16="http://schemas.microsoft.com/office/drawing/2014/main" id="{BE675B52-E81C-193B-79AF-DE1A8283CBE9}"/>
            </a:ext>
          </a:extLst>
        </xdr:cNvPr>
        <xdr:cNvPicPr>
          <a:picLocks noChangeAspect="1"/>
        </xdr:cNvPicPr>
      </xdr:nvPicPr>
      <xdr:blipFill>
        <a:blip xmlns:r="http://schemas.openxmlformats.org/officeDocument/2006/relationships" r:embed="rId5"/>
        <a:stretch>
          <a:fillRect/>
        </a:stretch>
      </xdr:blipFill>
      <xdr:spPr>
        <a:xfrm>
          <a:off x="10703719" y="5798343"/>
          <a:ext cx="821531" cy="7500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12</xdr:row>
      <xdr:rowOff>0</xdr:rowOff>
    </xdr:from>
    <xdr:ext cx="1028700" cy="0"/>
    <xdr:pic>
      <xdr:nvPicPr>
        <xdr:cNvPr id="2" name="Obrázek 2">
          <a:extLst>
            <a:ext uri="{FF2B5EF4-FFF2-40B4-BE49-F238E27FC236}">
              <a16:creationId xmlns:a16="http://schemas.microsoft.com/office/drawing/2014/main" id="{14810ABB-327C-415A-9969-6D6A9CE3B3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728472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1028700" cy="0"/>
    <xdr:pic>
      <xdr:nvPicPr>
        <xdr:cNvPr id="3" name="Obrázek 5">
          <a:extLst>
            <a:ext uri="{FF2B5EF4-FFF2-40B4-BE49-F238E27FC236}">
              <a16:creationId xmlns:a16="http://schemas.microsoft.com/office/drawing/2014/main" id="{BF5E1B93-7CB8-449A-B1E6-5F4D2AFE5D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728472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1028700" cy="0"/>
    <xdr:pic>
      <xdr:nvPicPr>
        <xdr:cNvPr id="4" name="Obrázek 2">
          <a:extLst>
            <a:ext uri="{FF2B5EF4-FFF2-40B4-BE49-F238E27FC236}">
              <a16:creationId xmlns:a16="http://schemas.microsoft.com/office/drawing/2014/main" id="{A594F724-E21D-4B55-82F9-C25CDDDF6D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728472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435427</xdr:colOff>
      <xdr:row>5</xdr:row>
      <xdr:rowOff>462642</xdr:rowOff>
    </xdr:from>
    <xdr:to>
      <xdr:col>8</xdr:col>
      <xdr:colOff>2081893</xdr:colOff>
      <xdr:row>6</xdr:row>
      <xdr:rowOff>115660</xdr:rowOff>
    </xdr:to>
    <xdr:pic>
      <xdr:nvPicPr>
        <xdr:cNvPr id="6" name="Obrázek 5">
          <a:extLst>
            <a:ext uri="{FF2B5EF4-FFF2-40B4-BE49-F238E27FC236}">
              <a16:creationId xmlns:a16="http://schemas.microsoft.com/office/drawing/2014/main" id="{898E7FC4-F977-E2E0-395A-0D46E8525F47}"/>
            </a:ext>
          </a:extLst>
        </xdr:cNvPr>
        <xdr:cNvPicPr>
          <a:picLocks noChangeAspect="1"/>
        </xdr:cNvPicPr>
      </xdr:nvPicPr>
      <xdr:blipFill>
        <a:blip xmlns:r="http://schemas.openxmlformats.org/officeDocument/2006/relationships" r:embed="rId2"/>
        <a:stretch>
          <a:fillRect/>
        </a:stretch>
      </xdr:blipFill>
      <xdr:spPr>
        <a:xfrm>
          <a:off x="11361963" y="1728106"/>
          <a:ext cx="1646466" cy="1796143"/>
        </a:xfrm>
        <a:prstGeom prst="rect">
          <a:avLst/>
        </a:prstGeom>
      </xdr:spPr>
    </xdr:pic>
    <xdr:clientData/>
  </xdr:twoCellAnchor>
  <xdr:twoCellAnchor editAs="oneCell">
    <xdr:from>
      <xdr:col>8</xdr:col>
      <xdr:colOff>0</xdr:colOff>
      <xdr:row>6</xdr:row>
      <xdr:rowOff>0</xdr:rowOff>
    </xdr:from>
    <xdr:to>
      <xdr:col>8</xdr:col>
      <xdr:colOff>1005927</xdr:colOff>
      <xdr:row>8</xdr:row>
      <xdr:rowOff>300744</xdr:rowOff>
    </xdr:to>
    <xdr:pic>
      <xdr:nvPicPr>
        <xdr:cNvPr id="10" name="Obrázek 9">
          <a:extLst>
            <a:ext uri="{FF2B5EF4-FFF2-40B4-BE49-F238E27FC236}">
              <a16:creationId xmlns:a16="http://schemas.microsoft.com/office/drawing/2014/main" id="{9D015F51-0335-22B0-96CE-6C220DCDC0C8}"/>
            </a:ext>
          </a:extLst>
        </xdr:cNvPr>
        <xdr:cNvPicPr>
          <a:picLocks noChangeAspect="1"/>
        </xdr:cNvPicPr>
      </xdr:nvPicPr>
      <xdr:blipFill>
        <a:blip xmlns:r="http://schemas.openxmlformats.org/officeDocument/2006/relationships" r:embed="rId3"/>
        <a:stretch>
          <a:fillRect/>
        </a:stretch>
      </xdr:blipFill>
      <xdr:spPr>
        <a:xfrm>
          <a:off x="10695214" y="3605893"/>
          <a:ext cx="1005927" cy="926672"/>
        </a:xfrm>
        <a:prstGeom prst="rect">
          <a:avLst/>
        </a:prstGeom>
      </xdr:spPr>
    </xdr:pic>
    <xdr:clientData/>
  </xdr:twoCellAnchor>
  <xdr:twoCellAnchor editAs="oneCell">
    <xdr:from>
      <xdr:col>8</xdr:col>
      <xdr:colOff>244927</xdr:colOff>
      <xdr:row>8</xdr:row>
      <xdr:rowOff>585107</xdr:rowOff>
    </xdr:from>
    <xdr:to>
      <xdr:col>8</xdr:col>
      <xdr:colOff>2163534</xdr:colOff>
      <xdr:row>8</xdr:row>
      <xdr:rowOff>2122715</xdr:rowOff>
    </xdr:to>
    <xdr:pic>
      <xdr:nvPicPr>
        <xdr:cNvPr id="11" name="Obrázek 10">
          <a:extLst>
            <a:ext uri="{FF2B5EF4-FFF2-40B4-BE49-F238E27FC236}">
              <a16:creationId xmlns:a16="http://schemas.microsoft.com/office/drawing/2014/main" id="{B4D8957A-8C9A-FCE6-2FBF-09ADA1EB9B1E}"/>
            </a:ext>
          </a:extLst>
        </xdr:cNvPr>
        <xdr:cNvPicPr>
          <a:picLocks noChangeAspect="1"/>
        </xdr:cNvPicPr>
      </xdr:nvPicPr>
      <xdr:blipFill>
        <a:blip xmlns:r="http://schemas.openxmlformats.org/officeDocument/2006/relationships" r:embed="rId4"/>
        <a:stretch>
          <a:fillRect/>
        </a:stretch>
      </xdr:blipFill>
      <xdr:spPr>
        <a:xfrm>
          <a:off x="11171463" y="4993821"/>
          <a:ext cx="1918607" cy="1537608"/>
        </a:xfrm>
        <a:prstGeom prst="rect">
          <a:avLst/>
        </a:prstGeom>
      </xdr:spPr>
    </xdr:pic>
    <xdr:clientData/>
  </xdr:twoCellAnchor>
  <xdr:twoCellAnchor editAs="oneCell">
    <xdr:from>
      <xdr:col>8</xdr:col>
      <xdr:colOff>0</xdr:colOff>
      <xdr:row>9</xdr:row>
      <xdr:rowOff>0</xdr:rowOff>
    </xdr:from>
    <xdr:to>
      <xdr:col>8</xdr:col>
      <xdr:colOff>1682642</xdr:colOff>
      <xdr:row>9</xdr:row>
      <xdr:rowOff>1475360</xdr:rowOff>
    </xdr:to>
    <xdr:pic>
      <xdr:nvPicPr>
        <xdr:cNvPr id="12" name="Obrázek 11">
          <a:extLst>
            <a:ext uri="{FF2B5EF4-FFF2-40B4-BE49-F238E27FC236}">
              <a16:creationId xmlns:a16="http://schemas.microsoft.com/office/drawing/2014/main" id="{206B80B3-8E0A-1917-A559-E8E9B3999D82}"/>
            </a:ext>
          </a:extLst>
        </xdr:cNvPr>
        <xdr:cNvPicPr>
          <a:picLocks noChangeAspect="1"/>
        </xdr:cNvPicPr>
      </xdr:nvPicPr>
      <xdr:blipFill>
        <a:blip xmlns:r="http://schemas.openxmlformats.org/officeDocument/2006/relationships" r:embed="rId5"/>
        <a:stretch>
          <a:fillRect/>
        </a:stretch>
      </xdr:blipFill>
      <xdr:spPr>
        <a:xfrm>
          <a:off x="10695214" y="7143750"/>
          <a:ext cx="1682642" cy="1475360"/>
        </a:xfrm>
        <a:prstGeom prst="rect">
          <a:avLst/>
        </a:prstGeom>
      </xdr:spPr>
    </xdr:pic>
    <xdr:clientData/>
  </xdr:twoCellAnchor>
  <xdr:twoCellAnchor editAs="oneCell">
    <xdr:from>
      <xdr:col>8</xdr:col>
      <xdr:colOff>0</xdr:colOff>
      <xdr:row>10</xdr:row>
      <xdr:rowOff>0</xdr:rowOff>
    </xdr:from>
    <xdr:to>
      <xdr:col>8</xdr:col>
      <xdr:colOff>883997</xdr:colOff>
      <xdr:row>10</xdr:row>
      <xdr:rowOff>829128</xdr:rowOff>
    </xdr:to>
    <xdr:pic>
      <xdr:nvPicPr>
        <xdr:cNvPr id="14" name="Obrázek 13">
          <a:extLst>
            <a:ext uri="{FF2B5EF4-FFF2-40B4-BE49-F238E27FC236}">
              <a16:creationId xmlns:a16="http://schemas.microsoft.com/office/drawing/2014/main" id="{BB32530E-7A72-BF14-0107-16ABA06586B8}"/>
            </a:ext>
          </a:extLst>
        </xdr:cNvPr>
        <xdr:cNvPicPr>
          <a:picLocks noChangeAspect="1"/>
        </xdr:cNvPicPr>
      </xdr:nvPicPr>
      <xdr:blipFill>
        <a:blip xmlns:r="http://schemas.openxmlformats.org/officeDocument/2006/relationships" r:embed="rId6"/>
        <a:stretch>
          <a:fillRect/>
        </a:stretch>
      </xdr:blipFill>
      <xdr:spPr>
        <a:xfrm>
          <a:off x="10695214" y="9198429"/>
          <a:ext cx="883997" cy="8291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27</xdr:row>
      <xdr:rowOff>0</xdr:rowOff>
    </xdr:from>
    <xdr:ext cx="1028700" cy="0"/>
    <xdr:pic>
      <xdr:nvPicPr>
        <xdr:cNvPr id="2" name="Obrázek 2">
          <a:extLst>
            <a:ext uri="{FF2B5EF4-FFF2-40B4-BE49-F238E27FC236}">
              <a16:creationId xmlns:a16="http://schemas.microsoft.com/office/drawing/2014/main" id="{1265BFA6-9E6B-4D95-AE3C-507A60D2DA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1039368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27</xdr:row>
      <xdr:rowOff>0</xdr:rowOff>
    </xdr:from>
    <xdr:ext cx="1028700" cy="0"/>
    <xdr:pic>
      <xdr:nvPicPr>
        <xdr:cNvPr id="3" name="Obrázek 5">
          <a:extLst>
            <a:ext uri="{FF2B5EF4-FFF2-40B4-BE49-F238E27FC236}">
              <a16:creationId xmlns:a16="http://schemas.microsoft.com/office/drawing/2014/main" id="{DE43F94D-2EA6-48F6-925E-D55D02A90477}"/>
            </a:ext>
            <a:ext uri="{147F2762-F138-4A5C-976F-8EAC2B608ADB}">
              <a16:predDERef xmlns:a16="http://schemas.microsoft.com/office/drawing/2014/main" pred="{1265BFA6-9E6B-4D95-AE3C-507A60D2DA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1039368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27</xdr:row>
      <xdr:rowOff>0</xdr:rowOff>
    </xdr:from>
    <xdr:ext cx="1028700" cy="0"/>
    <xdr:pic>
      <xdr:nvPicPr>
        <xdr:cNvPr id="4" name="Obrázek 2">
          <a:extLst>
            <a:ext uri="{FF2B5EF4-FFF2-40B4-BE49-F238E27FC236}">
              <a16:creationId xmlns:a16="http://schemas.microsoft.com/office/drawing/2014/main" id="{B72602E7-32E3-48C1-958E-0A8F761E30F6}"/>
            </a:ext>
            <a:ext uri="{147F2762-F138-4A5C-976F-8EAC2B608ADB}">
              <a16:predDERef xmlns:a16="http://schemas.microsoft.com/office/drawing/2014/main" pred="{DE43F94D-2EA6-48F6-925E-D55D02A904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1039368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0</xdr:colOff>
      <xdr:row>4</xdr:row>
      <xdr:rowOff>0</xdr:rowOff>
    </xdr:from>
    <xdr:to>
      <xdr:col>8</xdr:col>
      <xdr:colOff>1359526</xdr:colOff>
      <xdr:row>5</xdr:row>
      <xdr:rowOff>115253</xdr:rowOff>
    </xdr:to>
    <xdr:pic>
      <xdr:nvPicPr>
        <xdr:cNvPr id="5" name="Obrázek 4">
          <a:extLst>
            <a:ext uri="{FF2B5EF4-FFF2-40B4-BE49-F238E27FC236}">
              <a16:creationId xmlns:a16="http://schemas.microsoft.com/office/drawing/2014/main" id="{67D5856F-0EEF-E9BB-3621-74226946EB81}"/>
            </a:ext>
          </a:extLst>
        </xdr:cNvPr>
        <xdr:cNvPicPr>
          <a:picLocks noChangeAspect="1"/>
        </xdr:cNvPicPr>
      </xdr:nvPicPr>
      <xdr:blipFill>
        <a:blip xmlns:r="http://schemas.openxmlformats.org/officeDocument/2006/relationships" r:embed="rId2"/>
        <a:stretch>
          <a:fillRect/>
        </a:stretch>
      </xdr:blipFill>
      <xdr:spPr>
        <a:xfrm>
          <a:off x="9674679" y="1265464"/>
          <a:ext cx="1359526" cy="1103472"/>
        </a:xfrm>
        <a:prstGeom prst="rect">
          <a:avLst/>
        </a:prstGeom>
      </xdr:spPr>
    </xdr:pic>
    <xdr:clientData/>
  </xdr:twoCellAnchor>
  <xdr:twoCellAnchor editAs="oneCell">
    <xdr:from>
      <xdr:col>8</xdr:col>
      <xdr:colOff>0</xdr:colOff>
      <xdr:row>5</xdr:row>
      <xdr:rowOff>0</xdr:rowOff>
    </xdr:from>
    <xdr:to>
      <xdr:col>8</xdr:col>
      <xdr:colOff>1359526</xdr:colOff>
      <xdr:row>6</xdr:row>
      <xdr:rowOff>174784</xdr:rowOff>
    </xdr:to>
    <xdr:pic>
      <xdr:nvPicPr>
        <xdr:cNvPr id="6" name="Obrázek 5">
          <a:extLst>
            <a:ext uri="{FF2B5EF4-FFF2-40B4-BE49-F238E27FC236}">
              <a16:creationId xmlns:a16="http://schemas.microsoft.com/office/drawing/2014/main" id="{FEAEA3D6-D62C-6115-2FBB-42DD7CE79AF0}"/>
            </a:ext>
          </a:extLst>
        </xdr:cNvPr>
        <xdr:cNvPicPr>
          <a:picLocks noChangeAspect="1"/>
        </xdr:cNvPicPr>
      </xdr:nvPicPr>
      <xdr:blipFill>
        <a:blip xmlns:r="http://schemas.openxmlformats.org/officeDocument/2006/relationships" r:embed="rId2"/>
        <a:stretch>
          <a:fillRect/>
        </a:stretch>
      </xdr:blipFill>
      <xdr:spPr>
        <a:xfrm>
          <a:off x="9674679" y="2313214"/>
          <a:ext cx="1359526" cy="1103472"/>
        </a:xfrm>
        <a:prstGeom prst="rect">
          <a:avLst/>
        </a:prstGeom>
      </xdr:spPr>
    </xdr:pic>
    <xdr:clientData/>
  </xdr:twoCellAnchor>
  <xdr:twoCellAnchor editAs="oneCell">
    <xdr:from>
      <xdr:col>7</xdr:col>
      <xdr:colOff>938892</xdr:colOff>
      <xdr:row>5</xdr:row>
      <xdr:rowOff>1115785</xdr:rowOff>
    </xdr:from>
    <xdr:to>
      <xdr:col>8</xdr:col>
      <xdr:colOff>1673678</xdr:colOff>
      <xdr:row>6</xdr:row>
      <xdr:rowOff>2431595</xdr:rowOff>
    </xdr:to>
    <xdr:pic>
      <xdr:nvPicPr>
        <xdr:cNvPr id="7" name="Obrázek 6">
          <a:extLst>
            <a:ext uri="{FF2B5EF4-FFF2-40B4-BE49-F238E27FC236}">
              <a16:creationId xmlns:a16="http://schemas.microsoft.com/office/drawing/2014/main" id="{C7AF0C10-3EFB-CBC6-9EAF-53B856A391DA}"/>
            </a:ext>
          </a:extLst>
        </xdr:cNvPr>
        <xdr:cNvPicPr>
          <a:picLocks noChangeAspect="1"/>
        </xdr:cNvPicPr>
      </xdr:nvPicPr>
      <xdr:blipFill>
        <a:blip xmlns:r="http://schemas.openxmlformats.org/officeDocument/2006/relationships" r:embed="rId3"/>
        <a:stretch>
          <a:fillRect/>
        </a:stretch>
      </xdr:blipFill>
      <xdr:spPr>
        <a:xfrm>
          <a:off x="9633856" y="3428999"/>
          <a:ext cx="1714501" cy="2422071"/>
        </a:xfrm>
        <a:prstGeom prst="rect">
          <a:avLst/>
        </a:prstGeom>
      </xdr:spPr>
    </xdr:pic>
    <xdr:clientData/>
  </xdr:twoCellAnchor>
  <xdr:twoCellAnchor editAs="oneCell">
    <xdr:from>
      <xdr:col>8</xdr:col>
      <xdr:colOff>-1</xdr:colOff>
      <xdr:row>7</xdr:row>
      <xdr:rowOff>0</xdr:rowOff>
    </xdr:from>
    <xdr:to>
      <xdr:col>8</xdr:col>
      <xdr:colOff>1020534</xdr:colOff>
      <xdr:row>8</xdr:row>
      <xdr:rowOff>190500</xdr:rowOff>
    </xdr:to>
    <xdr:pic>
      <xdr:nvPicPr>
        <xdr:cNvPr id="8" name="Obrázek 7">
          <a:extLst>
            <a:ext uri="{FF2B5EF4-FFF2-40B4-BE49-F238E27FC236}">
              <a16:creationId xmlns:a16="http://schemas.microsoft.com/office/drawing/2014/main" id="{37A468EE-99F9-7DCD-A4D5-19BCE557858A}"/>
            </a:ext>
          </a:extLst>
        </xdr:cNvPr>
        <xdr:cNvPicPr>
          <a:picLocks noChangeAspect="1"/>
        </xdr:cNvPicPr>
      </xdr:nvPicPr>
      <xdr:blipFill>
        <a:blip xmlns:r="http://schemas.openxmlformats.org/officeDocument/2006/relationships" r:embed="rId4"/>
        <a:stretch>
          <a:fillRect/>
        </a:stretch>
      </xdr:blipFill>
      <xdr:spPr>
        <a:xfrm>
          <a:off x="9674678" y="6259286"/>
          <a:ext cx="1020535" cy="8980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29</xdr:row>
      <xdr:rowOff>0</xdr:rowOff>
    </xdr:from>
    <xdr:ext cx="1028700" cy="0"/>
    <xdr:pic>
      <xdr:nvPicPr>
        <xdr:cNvPr id="2" name="Obrázek 2">
          <a:extLst>
            <a:ext uri="{FF2B5EF4-FFF2-40B4-BE49-F238E27FC236}">
              <a16:creationId xmlns:a16="http://schemas.microsoft.com/office/drawing/2014/main" id="{688F7610-7F79-4168-9B88-35276316DB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48790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0</xdr:rowOff>
    </xdr:from>
    <xdr:ext cx="1028700" cy="0"/>
    <xdr:pic>
      <xdr:nvPicPr>
        <xdr:cNvPr id="3" name="Obrázek 5">
          <a:extLst>
            <a:ext uri="{FF2B5EF4-FFF2-40B4-BE49-F238E27FC236}">
              <a16:creationId xmlns:a16="http://schemas.microsoft.com/office/drawing/2014/main" id="{7A5C0103-2593-4F3B-81CA-092841B36DD9}"/>
            </a:ext>
            <a:ext uri="{147F2762-F138-4A5C-976F-8EAC2B608ADB}">
              <a16:predDERef xmlns:a16="http://schemas.microsoft.com/office/drawing/2014/main" pred="{1265BFA6-9E6B-4D95-AE3C-507A60D2DA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48790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0</xdr:rowOff>
    </xdr:from>
    <xdr:ext cx="1028700" cy="0"/>
    <xdr:pic>
      <xdr:nvPicPr>
        <xdr:cNvPr id="4" name="Obrázek 2">
          <a:extLst>
            <a:ext uri="{FF2B5EF4-FFF2-40B4-BE49-F238E27FC236}">
              <a16:creationId xmlns:a16="http://schemas.microsoft.com/office/drawing/2014/main" id="{D8A96F51-EFF2-4C38-BB68-8DDB30D3A5E2}"/>
            </a:ext>
            <a:ext uri="{147F2762-F138-4A5C-976F-8EAC2B608ADB}">
              <a16:predDERef xmlns:a16="http://schemas.microsoft.com/office/drawing/2014/main" pred="{DE43F94D-2EA6-48F6-925E-D55D02A904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48790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7</xdr:row>
      <xdr:rowOff>0</xdr:rowOff>
    </xdr:from>
    <xdr:to>
      <xdr:col>2</xdr:col>
      <xdr:colOff>304800</xdr:colOff>
      <xdr:row>8</xdr:row>
      <xdr:rowOff>161925</xdr:rowOff>
    </xdr:to>
    <xdr:sp macro="" textlink="">
      <xdr:nvSpPr>
        <xdr:cNvPr id="5123" name="AutoShape 3" descr="Náhled obrázku">
          <a:extLst>
            <a:ext uri="{FF2B5EF4-FFF2-40B4-BE49-F238E27FC236}">
              <a16:creationId xmlns:a16="http://schemas.microsoft.com/office/drawing/2014/main" id="{207FF5AC-6594-9F2D-4901-1D5D7879AC29}"/>
            </a:ext>
          </a:extLst>
        </xdr:cNvPr>
        <xdr:cNvSpPr>
          <a:spLocks noChangeAspect="1" noChangeArrowheads="1"/>
        </xdr:cNvSpPr>
      </xdr:nvSpPr>
      <xdr:spPr bwMode="auto">
        <a:xfrm>
          <a:off x="3019425"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xdr:row>
      <xdr:rowOff>0</xdr:rowOff>
    </xdr:from>
    <xdr:to>
      <xdr:col>2</xdr:col>
      <xdr:colOff>304800</xdr:colOff>
      <xdr:row>8</xdr:row>
      <xdr:rowOff>161925</xdr:rowOff>
    </xdr:to>
    <xdr:sp macro="" textlink="">
      <xdr:nvSpPr>
        <xdr:cNvPr id="5124" name="AutoShape 4" descr="Náhled obrázku">
          <a:extLst>
            <a:ext uri="{FF2B5EF4-FFF2-40B4-BE49-F238E27FC236}">
              <a16:creationId xmlns:a16="http://schemas.microsoft.com/office/drawing/2014/main" id="{8C35BC4A-586C-168A-4CAA-CD850360B20D}"/>
            </a:ext>
          </a:extLst>
        </xdr:cNvPr>
        <xdr:cNvSpPr>
          <a:spLocks noChangeAspect="1" noChangeArrowheads="1"/>
        </xdr:cNvSpPr>
      </xdr:nvSpPr>
      <xdr:spPr bwMode="auto">
        <a:xfrm>
          <a:off x="3019425"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149677</xdr:colOff>
      <xdr:row>4</xdr:row>
      <xdr:rowOff>244928</xdr:rowOff>
    </xdr:from>
    <xdr:to>
      <xdr:col>8</xdr:col>
      <xdr:colOff>1782534</xdr:colOff>
      <xdr:row>4</xdr:row>
      <xdr:rowOff>1904999</xdr:rowOff>
    </xdr:to>
    <xdr:pic>
      <xdr:nvPicPr>
        <xdr:cNvPr id="5" name="Obrázek 4">
          <a:extLst>
            <a:ext uri="{FF2B5EF4-FFF2-40B4-BE49-F238E27FC236}">
              <a16:creationId xmlns:a16="http://schemas.microsoft.com/office/drawing/2014/main" id="{8F1BEA53-6DD8-85D2-17F2-EC7E793166FB}"/>
            </a:ext>
          </a:extLst>
        </xdr:cNvPr>
        <xdr:cNvPicPr>
          <a:picLocks noChangeAspect="1"/>
        </xdr:cNvPicPr>
      </xdr:nvPicPr>
      <xdr:blipFill>
        <a:blip xmlns:r="http://schemas.openxmlformats.org/officeDocument/2006/relationships" r:embed="rId2"/>
        <a:stretch>
          <a:fillRect/>
        </a:stretch>
      </xdr:blipFill>
      <xdr:spPr>
        <a:xfrm>
          <a:off x="9824356" y="1510392"/>
          <a:ext cx="1632857" cy="1660071"/>
        </a:xfrm>
        <a:prstGeom prst="rect">
          <a:avLst/>
        </a:prstGeom>
      </xdr:spPr>
    </xdr:pic>
    <xdr:clientData/>
  </xdr:twoCellAnchor>
  <xdr:twoCellAnchor editAs="oneCell">
    <xdr:from>
      <xdr:col>8</xdr:col>
      <xdr:colOff>299357</xdr:colOff>
      <xdr:row>5</xdr:row>
      <xdr:rowOff>0</xdr:rowOff>
    </xdr:from>
    <xdr:to>
      <xdr:col>8</xdr:col>
      <xdr:colOff>2299607</xdr:colOff>
      <xdr:row>5</xdr:row>
      <xdr:rowOff>1768928</xdr:rowOff>
    </xdr:to>
    <xdr:pic>
      <xdr:nvPicPr>
        <xdr:cNvPr id="8" name="Obrázek 7">
          <a:extLst>
            <a:ext uri="{FF2B5EF4-FFF2-40B4-BE49-F238E27FC236}">
              <a16:creationId xmlns:a16="http://schemas.microsoft.com/office/drawing/2014/main" id="{EA7F7CB5-D36E-09B9-30E0-43945297340B}"/>
            </a:ext>
          </a:extLst>
        </xdr:cNvPr>
        <xdr:cNvPicPr>
          <a:picLocks noChangeAspect="1"/>
        </xdr:cNvPicPr>
      </xdr:nvPicPr>
      <xdr:blipFill>
        <a:blip xmlns:r="http://schemas.openxmlformats.org/officeDocument/2006/relationships" r:embed="rId3"/>
        <a:stretch>
          <a:fillRect/>
        </a:stretch>
      </xdr:blipFill>
      <xdr:spPr>
        <a:xfrm>
          <a:off x="9974036" y="3320143"/>
          <a:ext cx="2000250" cy="1768928"/>
        </a:xfrm>
        <a:prstGeom prst="rect">
          <a:avLst/>
        </a:prstGeom>
      </xdr:spPr>
    </xdr:pic>
    <xdr:clientData/>
  </xdr:twoCellAnchor>
  <xdr:twoCellAnchor editAs="oneCell">
    <xdr:from>
      <xdr:col>8</xdr:col>
      <xdr:colOff>174625</xdr:colOff>
      <xdr:row>6</xdr:row>
      <xdr:rowOff>396875</xdr:rowOff>
    </xdr:from>
    <xdr:to>
      <xdr:col>8</xdr:col>
      <xdr:colOff>1680468</xdr:colOff>
      <xdr:row>6</xdr:row>
      <xdr:rowOff>2396536</xdr:rowOff>
    </xdr:to>
    <xdr:pic>
      <xdr:nvPicPr>
        <xdr:cNvPr id="9" name="Obrázek 8">
          <a:extLst>
            <a:ext uri="{FF2B5EF4-FFF2-40B4-BE49-F238E27FC236}">
              <a16:creationId xmlns:a16="http://schemas.microsoft.com/office/drawing/2014/main" id="{063DAFE5-4F8B-1A7C-4C7C-F4824CE2ED36}"/>
            </a:ext>
          </a:extLst>
        </xdr:cNvPr>
        <xdr:cNvPicPr>
          <a:picLocks noChangeAspect="1"/>
        </xdr:cNvPicPr>
      </xdr:nvPicPr>
      <xdr:blipFill>
        <a:blip xmlns:r="http://schemas.openxmlformats.org/officeDocument/2006/relationships" r:embed="rId4"/>
        <a:stretch>
          <a:fillRect/>
        </a:stretch>
      </xdr:blipFill>
      <xdr:spPr>
        <a:xfrm>
          <a:off x="9858375" y="5730875"/>
          <a:ext cx="1505843" cy="1999661"/>
        </a:xfrm>
        <a:prstGeom prst="rect">
          <a:avLst/>
        </a:prstGeom>
      </xdr:spPr>
    </xdr:pic>
    <xdr:clientData/>
  </xdr:twoCellAnchor>
  <xdr:twoCellAnchor editAs="oneCell">
    <xdr:from>
      <xdr:col>8</xdr:col>
      <xdr:colOff>1496784</xdr:colOff>
      <xdr:row>6</xdr:row>
      <xdr:rowOff>1102178</xdr:rowOff>
    </xdr:from>
    <xdr:to>
      <xdr:col>9</xdr:col>
      <xdr:colOff>204106</xdr:colOff>
      <xdr:row>8</xdr:row>
      <xdr:rowOff>221117</xdr:rowOff>
    </xdr:to>
    <xdr:pic>
      <xdr:nvPicPr>
        <xdr:cNvPr id="10" name="Obrázek 9">
          <a:extLst>
            <a:ext uri="{FF2B5EF4-FFF2-40B4-BE49-F238E27FC236}">
              <a16:creationId xmlns:a16="http://schemas.microsoft.com/office/drawing/2014/main" id="{D7FB8961-91E7-8B08-110B-68C0D637957C}"/>
            </a:ext>
          </a:extLst>
        </xdr:cNvPr>
        <xdr:cNvPicPr>
          <a:picLocks noChangeAspect="1"/>
        </xdr:cNvPicPr>
      </xdr:nvPicPr>
      <xdr:blipFill>
        <a:blip xmlns:r="http://schemas.openxmlformats.org/officeDocument/2006/relationships" r:embed="rId5"/>
        <a:stretch>
          <a:fillRect/>
        </a:stretch>
      </xdr:blipFill>
      <xdr:spPr>
        <a:xfrm>
          <a:off x="11171463" y="6436178"/>
          <a:ext cx="1251857" cy="1809751"/>
        </a:xfrm>
        <a:prstGeom prst="rect">
          <a:avLst/>
        </a:prstGeom>
      </xdr:spPr>
    </xdr:pic>
    <xdr:clientData/>
  </xdr:twoCellAnchor>
  <xdr:twoCellAnchor editAs="oneCell">
    <xdr:from>
      <xdr:col>8</xdr:col>
      <xdr:colOff>449034</xdr:colOff>
      <xdr:row>8</xdr:row>
      <xdr:rowOff>0</xdr:rowOff>
    </xdr:from>
    <xdr:to>
      <xdr:col>8</xdr:col>
      <xdr:colOff>2408463</xdr:colOff>
      <xdr:row>8</xdr:row>
      <xdr:rowOff>2204357</xdr:rowOff>
    </xdr:to>
    <xdr:pic>
      <xdr:nvPicPr>
        <xdr:cNvPr id="12" name="Obrázek 11">
          <a:extLst>
            <a:ext uri="{FF2B5EF4-FFF2-40B4-BE49-F238E27FC236}">
              <a16:creationId xmlns:a16="http://schemas.microsoft.com/office/drawing/2014/main" id="{FB639E2E-3089-8622-1FDB-7CE5353582FB}"/>
            </a:ext>
          </a:extLst>
        </xdr:cNvPr>
        <xdr:cNvPicPr>
          <a:picLocks noChangeAspect="1"/>
        </xdr:cNvPicPr>
      </xdr:nvPicPr>
      <xdr:blipFill>
        <a:blip xmlns:r="http://schemas.openxmlformats.org/officeDocument/2006/relationships" r:embed="rId6"/>
        <a:stretch>
          <a:fillRect/>
        </a:stretch>
      </xdr:blipFill>
      <xdr:spPr>
        <a:xfrm>
          <a:off x="10123713" y="8626929"/>
          <a:ext cx="1959429" cy="2204357"/>
        </a:xfrm>
        <a:prstGeom prst="rect">
          <a:avLst/>
        </a:prstGeom>
      </xdr:spPr>
    </xdr:pic>
    <xdr:clientData/>
  </xdr:twoCellAnchor>
  <xdr:twoCellAnchor editAs="oneCell">
    <xdr:from>
      <xdr:col>8</xdr:col>
      <xdr:colOff>0</xdr:colOff>
      <xdr:row>9</xdr:row>
      <xdr:rowOff>0</xdr:rowOff>
    </xdr:from>
    <xdr:to>
      <xdr:col>8</xdr:col>
      <xdr:colOff>1183821</xdr:colOff>
      <xdr:row>10</xdr:row>
      <xdr:rowOff>306161</xdr:rowOff>
    </xdr:to>
    <xdr:pic>
      <xdr:nvPicPr>
        <xdr:cNvPr id="14" name="Obrázek 13">
          <a:extLst>
            <a:ext uri="{FF2B5EF4-FFF2-40B4-BE49-F238E27FC236}">
              <a16:creationId xmlns:a16="http://schemas.microsoft.com/office/drawing/2014/main" id="{0202F8B9-DDD2-B393-A765-7D52BB093C5B}"/>
            </a:ext>
          </a:extLst>
        </xdr:cNvPr>
        <xdr:cNvPicPr>
          <a:picLocks noChangeAspect="1"/>
        </xdr:cNvPicPr>
      </xdr:nvPicPr>
      <xdr:blipFill>
        <a:blip xmlns:r="http://schemas.openxmlformats.org/officeDocument/2006/relationships" r:embed="rId7"/>
        <a:stretch>
          <a:fillRect/>
        </a:stretch>
      </xdr:blipFill>
      <xdr:spPr>
        <a:xfrm>
          <a:off x="9674679" y="11947071"/>
          <a:ext cx="1183821" cy="1211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0</xdr:colOff>
      <xdr:row>8</xdr:row>
      <xdr:rowOff>0</xdr:rowOff>
    </xdr:from>
    <xdr:ext cx="1028700" cy="0"/>
    <xdr:pic>
      <xdr:nvPicPr>
        <xdr:cNvPr id="2" name="Obrázek 2">
          <a:extLst>
            <a:ext uri="{FF2B5EF4-FFF2-40B4-BE49-F238E27FC236}">
              <a16:creationId xmlns:a16="http://schemas.microsoft.com/office/drawing/2014/main" id="{2836758B-A91E-4BF3-9C11-E73F428370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xdr:row>
      <xdr:rowOff>0</xdr:rowOff>
    </xdr:from>
    <xdr:ext cx="1028700" cy="0"/>
    <xdr:pic>
      <xdr:nvPicPr>
        <xdr:cNvPr id="3" name="Obrázek 5">
          <a:extLst>
            <a:ext uri="{FF2B5EF4-FFF2-40B4-BE49-F238E27FC236}">
              <a16:creationId xmlns:a16="http://schemas.microsoft.com/office/drawing/2014/main" id="{72A978E8-D464-4685-8F0D-0C311AE55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xdr:row>
      <xdr:rowOff>0</xdr:rowOff>
    </xdr:from>
    <xdr:ext cx="1028700" cy="0"/>
    <xdr:pic>
      <xdr:nvPicPr>
        <xdr:cNvPr id="4" name="Obrázek 2">
          <a:extLst>
            <a:ext uri="{FF2B5EF4-FFF2-40B4-BE49-F238E27FC236}">
              <a16:creationId xmlns:a16="http://schemas.microsoft.com/office/drawing/2014/main" id="{F4C29B84-9C8C-41F3-8EF9-FC3A96C03F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95250</xdr:rowOff>
    </xdr:from>
    <xdr:ext cx="1028700" cy="0"/>
    <xdr:pic>
      <xdr:nvPicPr>
        <xdr:cNvPr id="6" name="Obrázek 2">
          <a:extLst>
            <a:ext uri="{FF2B5EF4-FFF2-40B4-BE49-F238E27FC236}">
              <a16:creationId xmlns:a16="http://schemas.microsoft.com/office/drawing/2014/main" id="{B97259B6-B9FD-4E2B-AA12-1E7537D43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1306830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476251</xdr:colOff>
      <xdr:row>4</xdr:row>
      <xdr:rowOff>154781</xdr:rowOff>
    </xdr:from>
    <xdr:to>
      <xdr:col>8</xdr:col>
      <xdr:colOff>1595439</xdr:colOff>
      <xdr:row>5</xdr:row>
      <xdr:rowOff>345281</xdr:rowOff>
    </xdr:to>
    <xdr:pic>
      <xdr:nvPicPr>
        <xdr:cNvPr id="7" name="Obrázek 6">
          <a:extLst>
            <a:ext uri="{FF2B5EF4-FFF2-40B4-BE49-F238E27FC236}">
              <a16:creationId xmlns:a16="http://schemas.microsoft.com/office/drawing/2014/main" id="{20CE431E-B2A0-40C4-A467-D41F50031F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79970" y="1083469"/>
          <a:ext cx="1119188" cy="1250156"/>
        </a:xfrm>
        <a:prstGeom prst="rect">
          <a:avLst/>
        </a:prstGeom>
      </xdr:spPr>
    </xdr:pic>
    <xdr:clientData/>
  </xdr:twoCellAnchor>
  <xdr:twoCellAnchor editAs="oneCell">
    <xdr:from>
      <xdr:col>8</xdr:col>
      <xdr:colOff>273843</xdr:colOff>
      <xdr:row>5</xdr:row>
      <xdr:rowOff>0</xdr:rowOff>
    </xdr:from>
    <xdr:to>
      <xdr:col>8</xdr:col>
      <xdr:colOff>2047875</xdr:colOff>
      <xdr:row>6</xdr:row>
      <xdr:rowOff>25921</xdr:rowOff>
    </xdr:to>
    <xdr:pic>
      <xdr:nvPicPr>
        <xdr:cNvPr id="8" name="Obrázek 7">
          <a:extLst>
            <a:ext uri="{FF2B5EF4-FFF2-40B4-BE49-F238E27FC236}">
              <a16:creationId xmlns:a16="http://schemas.microsoft.com/office/drawing/2014/main" id="{D548563B-EE9A-42D8-9EC6-043FB4ED10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77562" y="2309813"/>
          <a:ext cx="1774032" cy="12760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0</xdr:colOff>
      <xdr:row>8</xdr:row>
      <xdr:rowOff>0</xdr:rowOff>
    </xdr:from>
    <xdr:ext cx="1028700" cy="0"/>
    <xdr:pic>
      <xdr:nvPicPr>
        <xdr:cNvPr id="2" name="Obrázek 2">
          <a:extLst>
            <a:ext uri="{FF2B5EF4-FFF2-40B4-BE49-F238E27FC236}">
              <a16:creationId xmlns:a16="http://schemas.microsoft.com/office/drawing/2014/main" id="{2AE45E1A-EC0B-4028-B1FF-365B22E3CF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xdr:row>
      <xdr:rowOff>0</xdr:rowOff>
    </xdr:from>
    <xdr:ext cx="1028700" cy="0"/>
    <xdr:pic>
      <xdr:nvPicPr>
        <xdr:cNvPr id="3" name="Obrázek 5">
          <a:extLst>
            <a:ext uri="{FF2B5EF4-FFF2-40B4-BE49-F238E27FC236}">
              <a16:creationId xmlns:a16="http://schemas.microsoft.com/office/drawing/2014/main" id="{2B1735D1-38B1-4775-BC5F-A4E6BA6862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xdr:row>
      <xdr:rowOff>0</xdr:rowOff>
    </xdr:from>
    <xdr:ext cx="1028700" cy="0"/>
    <xdr:pic>
      <xdr:nvPicPr>
        <xdr:cNvPr id="4" name="Obrázek 2">
          <a:extLst>
            <a:ext uri="{FF2B5EF4-FFF2-40B4-BE49-F238E27FC236}">
              <a16:creationId xmlns:a16="http://schemas.microsoft.com/office/drawing/2014/main" id="{151BF6EC-FC66-45C9-A907-17347F990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95250</xdr:rowOff>
    </xdr:from>
    <xdr:ext cx="1028700" cy="0"/>
    <xdr:pic>
      <xdr:nvPicPr>
        <xdr:cNvPr id="6" name="Obrázek 2">
          <a:extLst>
            <a:ext uri="{FF2B5EF4-FFF2-40B4-BE49-F238E27FC236}">
              <a16:creationId xmlns:a16="http://schemas.microsoft.com/office/drawing/2014/main" id="{CEA8A29C-AD07-4F51-8B9C-9ED5A81D9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102870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607218</xdr:colOff>
      <xdr:row>4</xdr:row>
      <xdr:rowOff>380998</xdr:rowOff>
    </xdr:from>
    <xdr:to>
      <xdr:col>8</xdr:col>
      <xdr:colOff>1547812</xdr:colOff>
      <xdr:row>5</xdr:row>
      <xdr:rowOff>95249</xdr:rowOff>
    </xdr:to>
    <xdr:pic>
      <xdr:nvPicPr>
        <xdr:cNvPr id="7" name="Obrázek 6">
          <a:extLst>
            <a:ext uri="{FF2B5EF4-FFF2-40B4-BE49-F238E27FC236}">
              <a16:creationId xmlns:a16="http://schemas.microsoft.com/office/drawing/2014/main" id="{D3F211C7-7190-61B9-95F7-77F680E3EC0D}"/>
            </a:ext>
          </a:extLst>
        </xdr:cNvPr>
        <xdr:cNvPicPr>
          <a:picLocks noChangeAspect="1"/>
        </xdr:cNvPicPr>
      </xdr:nvPicPr>
      <xdr:blipFill>
        <a:blip xmlns:r="http://schemas.openxmlformats.org/officeDocument/2006/relationships" r:embed="rId2"/>
        <a:stretch>
          <a:fillRect/>
        </a:stretch>
      </xdr:blipFill>
      <xdr:spPr>
        <a:xfrm>
          <a:off x="11310937" y="1309686"/>
          <a:ext cx="940594" cy="881063"/>
        </a:xfrm>
        <a:prstGeom prst="rect">
          <a:avLst/>
        </a:prstGeom>
      </xdr:spPr>
    </xdr:pic>
    <xdr:clientData/>
  </xdr:twoCellAnchor>
  <xdr:twoCellAnchor editAs="oneCell">
    <xdr:from>
      <xdr:col>8</xdr:col>
      <xdr:colOff>250031</xdr:colOff>
      <xdr:row>5</xdr:row>
      <xdr:rowOff>0</xdr:rowOff>
    </xdr:from>
    <xdr:to>
      <xdr:col>8</xdr:col>
      <xdr:colOff>2047875</xdr:colOff>
      <xdr:row>8</xdr:row>
      <xdr:rowOff>91008</xdr:rowOff>
    </xdr:to>
    <xdr:pic>
      <xdr:nvPicPr>
        <xdr:cNvPr id="9" name="Obrázek 8">
          <a:extLst>
            <a:ext uri="{FF2B5EF4-FFF2-40B4-BE49-F238E27FC236}">
              <a16:creationId xmlns:a16="http://schemas.microsoft.com/office/drawing/2014/main" id="{8F315A9E-20BC-44B5-96ED-E032623EF9A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53750" y="2309813"/>
          <a:ext cx="1797844" cy="12697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0</xdr:colOff>
      <xdr:row>10</xdr:row>
      <xdr:rowOff>0</xdr:rowOff>
    </xdr:from>
    <xdr:ext cx="1028700" cy="0"/>
    <xdr:pic>
      <xdr:nvPicPr>
        <xdr:cNvPr id="2" name="Obrázek 2">
          <a:extLst>
            <a:ext uri="{FF2B5EF4-FFF2-40B4-BE49-F238E27FC236}">
              <a16:creationId xmlns:a16="http://schemas.microsoft.com/office/drawing/2014/main" id="{D7B0A35F-C4D7-4F52-BDAF-7BA4939877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xdr:row>
      <xdr:rowOff>0</xdr:rowOff>
    </xdr:from>
    <xdr:ext cx="1028700" cy="0"/>
    <xdr:pic>
      <xdr:nvPicPr>
        <xdr:cNvPr id="3" name="Obrázek 5">
          <a:extLst>
            <a:ext uri="{FF2B5EF4-FFF2-40B4-BE49-F238E27FC236}">
              <a16:creationId xmlns:a16="http://schemas.microsoft.com/office/drawing/2014/main" id="{BE7DCD64-055D-454B-9F29-2641995DEE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xdr:row>
      <xdr:rowOff>0</xdr:rowOff>
    </xdr:from>
    <xdr:ext cx="1028700" cy="0"/>
    <xdr:pic>
      <xdr:nvPicPr>
        <xdr:cNvPr id="4" name="Obrázek 2">
          <a:extLst>
            <a:ext uri="{FF2B5EF4-FFF2-40B4-BE49-F238E27FC236}">
              <a16:creationId xmlns:a16="http://schemas.microsoft.com/office/drawing/2014/main" id="{BF15D39E-2648-4704-9830-C62D116307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xdr:row>
      <xdr:rowOff>123825</xdr:rowOff>
    </xdr:from>
    <xdr:ext cx="1028700" cy="0"/>
    <xdr:pic>
      <xdr:nvPicPr>
        <xdr:cNvPr id="6" name="Obrázek 2">
          <a:extLst>
            <a:ext uri="{FF2B5EF4-FFF2-40B4-BE49-F238E27FC236}">
              <a16:creationId xmlns:a16="http://schemas.microsoft.com/office/drawing/2014/main" id="{AFA539CE-1129-4588-AA87-DE9D0A11B7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8391525"/>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95250</xdr:rowOff>
    </xdr:from>
    <xdr:ext cx="1028700" cy="0"/>
    <xdr:pic>
      <xdr:nvPicPr>
        <xdr:cNvPr id="7" name="Obrázek 2">
          <a:extLst>
            <a:ext uri="{FF2B5EF4-FFF2-40B4-BE49-F238E27FC236}">
              <a16:creationId xmlns:a16="http://schemas.microsoft.com/office/drawing/2014/main" id="{278F82D7-877E-4ABF-AE91-87AE0E5BC3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83629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500062</xdr:colOff>
      <xdr:row>4</xdr:row>
      <xdr:rowOff>464343</xdr:rowOff>
    </xdr:from>
    <xdr:to>
      <xdr:col>8</xdr:col>
      <xdr:colOff>1714500</xdr:colOff>
      <xdr:row>4</xdr:row>
      <xdr:rowOff>1809750</xdr:rowOff>
    </xdr:to>
    <xdr:pic>
      <xdr:nvPicPr>
        <xdr:cNvPr id="5" name="Obrázek 4">
          <a:extLst>
            <a:ext uri="{FF2B5EF4-FFF2-40B4-BE49-F238E27FC236}">
              <a16:creationId xmlns:a16="http://schemas.microsoft.com/office/drawing/2014/main" id="{83627928-9B39-D511-7B50-BCC74D8DD9A5}"/>
            </a:ext>
          </a:extLst>
        </xdr:cNvPr>
        <xdr:cNvPicPr>
          <a:picLocks noChangeAspect="1"/>
        </xdr:cNvPicPr>
      </xdr:nvPicPr>
      <xdr:blipFill>
        <a:blip xmlns:r="http://schemas.openxmlformats.org/officeDocument/2006/relationships" r:embed="rId2"/>
        <a:stretch>
          <a:fillRect/>
        </a:stretch>
      </xdr:blipFill>
      <xdr:spPr>
        <a:xfrm>
          <a:off x="11203781" y="1393031"/>
          <a:ext cx="1214438" cy="1345407"/>
        </a:xfrm>
        <a:prstGeom prst="rect">
          <a:avLst/>
        </a:prstGeom>
      </xdr:spPr>
    </xdr:pic>
    <xdr:clientData/>
  </xdr:twoCellAnchor>
  <xdr:twoCellAnchor editAs="oneCell">
    <xdr:from>
      <xdr:col>8</xdr:col>
      <xdr:colOff>345281</xdr:colOff>
      <xdr:row>5</xdr:row>
      <xdr:rowOff>321468</xdr:rowOff>
    </xdr:from>
    <xdr:to>
      <xdr:col>8</xdr:col>
      <xdr:colOff>1607343</xdr:colOff>
      <xdr:row>6</xdr:row>
      <xdr:rowOff>285749</xdr:rowOff>
    </xdr:to>
    <xdr:pic>
      <xdr:nvPicPr>
        <xdr:cNvPr id="9" name="Obrázek 8">
          <a:extLst>
            <a:ext uri="{FF2B5EF4-FFF2-40B4-BE49-F238E27FC236}">
              <a16:creationId xmlns:a16="http://schemas.microsoft.com/office/drawing/2014/main" id="{726546B9-3606-C3E9-E973-FE43914744BD}"/>
            </a:ext>
          </a:extLst>
        </xdr:cNvPr>
        <xdr:cNvPicPr>
          <a:picLocks noChangeAspect="1"/>
        </xdr:cNvPicPr>
      </xdr:nvPicPr>
      <xdr:blipFill>
        <a:blip xmlns:r="http://schemas.openxmlformats.org/officeDocument/2006/relationships" r:embed="rId3"/>
        <a:stretch>
          <a:fillRect/>
        </a:stretch>
      </xdr:blipFill>
      <xdr:spPr>
        <a:xfrm>
          <a:off x="11049000" y="3298031"/>
          <a:ext cx="1262062" cy="1095375"/>
        </a:xfrm>
        <a:prstGeom prst="rect">
          <a:avLst/>
        </a:prstGeom>
      </xdr:spPr>
    </xdr:pic>
    <xdr:clientData/>
  </xdr:twoCellAnchor>
  <xdr:twoCellAnchor editAs="oneCell">
    <xdr:from>
      <xdr:col>8</xdr:col>
      <xdr:colOff>416718</xdr:colOff>
      <xdr:row>6</xdr:row>
      <xdr:rowOff>250031</xdr:rowOff>
    </xdr:from>
    <xdr:to>
      <xdr:col>8</xdr:col>
      <xdr:colOff>1631156</xdr:colOff>
      <xdr:row>6</xdr:row>
      <xdr:rowOff>1164437</xdr:rowOff>
    </xdr:to>
    <xdr:pic>
      <xdr:nvPicPr>
        <xdr:cNvPr id="11" name="Obrázek 10">
          <a:extLst>
            <a:ext uri="{FF2B5EF4-FFF2-40B4-BE49-F238E27FC236}">
              <a16:creationId xmlns:a16="http://schemas.microsoft.com/office/drawing/2014/main" id="{95E8CAEC-4695-BB0C-0773-751F7A4DEAB2}"/>
            </a:ext>
          </a:extLst>
        </xdr:cNvPr>
        <xdr:cNvPicPr>
          <a:picLocks noChangeAspect="1"/>
        </xdr:cNvPicPr>
      </xdr:nvPicPr>
      <xdr:blipFill>
        <a:blip xmlns:r="http://schemas.openxmlformats.org/officeDocument/2006/relationships" r:embed="rId4"/>
        <a:stretch>
          <a:fillRect/>
        </a:stretch>
      </xdr:blipFill>
      <xdr:spPr>
        <a:xfrm>
          <a:off x="11120437" y="4774406"/>
          <a:ext cx="1214438" cy="914406"/>
        </a:xfrm>
        <a:prstGeom prst="rect">
          <a:avLst/>
        </a:prstGeom>
      </xdr:spPr>
    </xdr:pic>
    <xdr:clientData/>
  </xdr:twoCellAnchor>
  <xdr:twoCellAnchor editAs="oneCell">
    <xdr:from>
      <xdr:col>8</xdr:col>
      <xdr:colOff>523875</xdr:colOff>
      <xdr:row>7</xdr:row>
      <xdr:rowOff>476250</xdr:rowOff>
    </xdr:from>
    <xdr:to>
      <xdr:col>8</xdr:col>
      <xdr:colOff>1381124</xdr:colOff>
      <xdr:row>7</xdr:row>
      <xdr:rowOff>1178718</xdr:rowOff>
    </xdr:to>
    <xdr:pic>
      <xdr:nvPicPr>
        <xdr:cNvPr id="13" name="Obrázek 12">
          <a:extLst>
            <a:ext uri="{FF2B5EF4-FFF2-40B4-BE49-F238E27FC236}">
              <a16:creationId xmlns:a16="http://schemas.microsoft.com/office/drawing/2014/main" id="{689132B8-16F3-57D6-2B32-8D3134CA5410}"/>
            </a:ext>
          </a:extLst>
        </xdr:cNvPr>
        <xdr:cNvPicPr>
          <a:picLocks noChangeAspect="1"/>
        </xdr:cNvPicPr>
      </xdr:nvPicPr>
      <xdr:blipFill>
        <a:blip xmlns:r="http://schemas.openxmlformats.org/officeDocument/2006/relationships" r:embed="rId5"/>
        <a:stretch>
          <a:fillRect/>
        </a:stretch>
      </xdr:blipFill>
      <xdr:spPr>
        <a:xfrm>
          <a:off x="11227594" y="6417469"/>
          <a:ext cx="857249" cy="702468"/>
        </a:xfrm>
        <a:prstGeom prst="rect">
          <a:avLst/>
        </a:prstGeom>
      </xdr:spPr>
    </xdr:pic>
    <xdr:clientData/>
  </xdr:twoCellAnchor>
  <xdr:twoCellAnchor editAs="oneCell">
    <xdr:from>
      <xdr:col>8</xdr:col>
      <xdr:colOff>369092</xdr:colOff>
      <xdr:row>8</xdr:row>
      <xdr:rowOff>333375</xdr:rowOff>
    </xdr:from>
    <xdr:to>
      <xdr:col>8</xdr:col>
      <xdr:colOff>1547811</xdr:colOff>
      <xdr:row>8</xdr:row>
      <xdr:rowOff>701101</xdr:rowOff>
    </xdr:to>
    <xdr:pic>
      <xdr:nvPicPr>
        <xdr:cNvPr id="15" name="Obrázek 14">
          <a:extLst>
            <a:ext uri="{FF2B5EF4-FFF2-40B4-BE49-F238E27FC236}">
              <a16:creationId xmlns:a16="http://schemas.microsoft.com/office/drawing/2014/main" id="{E1DE7943-F5BE-316A-201C-BB8C5B7830DD}"/>
            </a:ext>
          </a:extLst>
        </xdr:cNvPr>
        <xdr:cNvPicPr>
          <a:picLocks noChangeAspect="1"/>
        </xdr:cNvPicPr>
      </xdr:nvPicPr>
      <xdr:blipFill>
        <a:blip xmlns:r="http://schemas.openxmlformats.org/officeDocument/2006/relationships" r:embed="rId6"/>
        <a:stretch>
          <a:fillRect/>
        </a:stretch>
      </xdr:blipFill>
      <xdr:spPr>
        <a:xfrm>
          <a:off x="11072811" y="7703344"/>
          <a:ext cx="1178719" cy="367726"/>
        </a:xfrm>
        <a:prstGeom prst="rect">
          <a:avLst/>
        </a:prstGeom>
      </xdr:spPr>
    </xdr:pic>
    <xdr:clientData/>
  </xdr:twoCellAnchor>
  <xdr:twoCellAnchor editAs="oneCell">
    <xdr:from>
      <xdr:col>8</xdr:col>
      <xdr:colOff>631030</xdr:colOff>
      <xdr:row>9</xdr:row>
      <xdr:rowOff>0</xdr:rowOff>
    </xdr:from>
    <xdr:to>
      <xdr:col>8</xdr:col>
      <xdr:colOff>1345405</xdr:colOff>
      <xdr:row>9</xdr:row>
      <xdr:rowOff>506012</xdr:rowOff>
    </xdr:to>
    <xdr:pic>
      <xdr:nvPicPr>
        <xdr:cNvPr id="17" name="Obrázek 16">
          <a:extLst>
            <a:ext uri="{FF2B5EF4-FFF2-40B4-BE49-F238E27FC236}">
              <a16:creationId xmlns:a16="http://schemas.microsoft.com/office/drawing/2014/main" id="{7D7221D8-1ED2-58AB-EC6F-21D548A82A32}"/>
            </a:ext>
          </a:extLst>
        </xdr:cNvPr>
        <xdr:cNvPicPr>
          <a:picLocks noChangeAspect="1"/>
        </xdr:cNvPicPr>
      </xdr:nvPicPr>
      <xdr:blipFill>
        <a:blip xmlns:r="http://schemas.openxmlformats.org/officeDocument/2006/relationships" r:embed="rId7"/>
        <a:stretch>
          <a:fillRect/>
        </a:stretch>
      </xdr:blipFill>
      <xdr:spPr>
        <a:xfrm>
          <a:off x="11334749" y="8334375"/>
          <a:ext cx="714375" cy="5060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0</xdr:colOff>
      <xdr:row>6</xdr:row>
      <xdr:rowOff>0</xdr:rowOff>
    </xdr:from>
    <xdr:ext cx="1028700" cy="0"/>
    <xdr:pic>
      <xdr:nvPicPr>
        <xdr:cNvPr id="2" name="Obrázek 2">
          <a:extLst>
            <a:ext uri="{FF2B5EF4-FFF2-40B4-BE49-F238E27FC236}">
              <a16:creationId xmlns:a16="http://schemas.microsoft.com/office/drawing/2014/main" id="{180BA8CD-4A5E-4BF8-8A07-29A3238A4B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xdr:row>
      <xdr:rowOff>0</xdr:rowOff>
    </xdr:from>
    <xdr:ext cx="1028700" cy="0"/>
    <xdr:pic>
      <xdr:nvPicPr>
        <xdr:cNvPr id="3" name="Obrázek 5">
          <a:extLst>
            <a:ext uri="{FF2B5EF4-FFF2-40B4-BE49-F238E27FC236}">
              <a16:creationId xmlns:a16="http://schemas.microsoft.com/office/drawing/2014/main" id="{A5C0B3B4-CFBA-48B6-BCDB-4E69CE84D3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xdr:row>
      <xdr:rowOff>0</xdr:rowOff>
    </xdr:from>
    <xdr:ext cx="1028700" cy="0"/>
    <xdr:pic>
      <xdr:nvPicPr>
        <xdr:cNvPr id="4" name="Obrázek 2">
          <a:extLst>
            <a:ext uri="{FF2B5EF4-FFF2-40B4-BE49-F238E27FC236}">
              <a16:creationId xmlns:a16="http://schemas.microsoft.com/office/drawing/2014/main" id="{F302BB50-25F6-43C5-B22A-E8B82B68A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6484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95250</xdr:rowOff>
    </xdr:from>
    <xdr:ext cx="1028700" cy="0"/>
    <xdr:pic>
      <xdr:nvPicPr>
        <xdr:cNvPr id="5" name="Obrázek 2">
          <a:extLst>
            <a:ext uri="{FF2B5EF4-FFF2-40B4-BE49-F238E27FC236}">
              <a16:creationId xmlns:a16="http://schemas.microsoft.com/office/drawing/2014/main" id="{0C6CF792-9A06-4F9F-B956-37493F0CA7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6524625"/>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166687</xdr:colOff>
      <xdr:row>4</xdr:row>
      <xdr:rowOff>345280</xdr:rowOff>
    </xdr:from>
    <xdr:to>
      <xdr:col>8</xdr:col>
      <xdr:colOff>1785937</xdr:colOff>
      <xdr:row>5</xdr:row>
      <xdr:rowOff>202406</xdr:rowOff>
    </xdr:to>
    <xdr:pic>
      <xdr:nvPicPr>
        <xdr:cNvPr id="6" name="Obrázek 5">
          <a:extLst>
            <a:ext uri="{FF2B5EF4-FFF2-40B4-BE49-F238E27FC236}">
              <a16:creationId xmlns:a16="http://schemas.microsoft.com/office/drawing/2014/main" id="{2E6126B5-CD31-DC4C-69C3-E250C63A99EF}"/>
            </a:ext>
          </a:extLst>
        </xdr:cNvPr>
        <xdr:cNvPicPr>
          <a:picLocks noChangeAspect="1"/>
        </xdr:cNvPicPr>
      </xdr:nvPicPr>
      <xdr:blipFill>
        <a:blip xmlns:r="http://schemas.openxmlformats.org/officeDocument/2006/relationships" r:embed="rId2"/>
        <a:stretch>
          <a:fillRect/>
        </a:stretch>
      </xdr:blipFill>
      <xdr:spPr>
        <a:xfrm>
          <a:off x="10870406" y="1273968"/>
          <a:ext cx="1619250" cy="976313"/>
        </a:xfrm>
        <a:prstGeom prst="rect">
          <a:avLst/>
        </a:prstGeom>
      </xdr:spPr>
    </xdr:pic>
    <xdr:clientData/>
  </xdr:twoCellAnchor>
  <xdr:twoCellAnchor editAs="oneCell">
    <xdr:from>
      <xdr:col>8</xdr:col>
      <xdr:colOff>440531</xdr:colOff>
      <xdr:row>5</xdr:row>
      <xdr:rowOff>392906</xdr:rowOff>
    </xdr:from>
    <xdr:to>
      <xdr:col>8</xdr:col>
      <xdr:colOff>1678780</xdr:colOff>
      <xdr:row>6</xdr:row>
      <xdr:rowOff>47625</xdr:rowOff>
    </xdr:to>
    <xdr:pic>
      <xdr:nvPicPr>
        <xdr:cNvPr id="8" name="Obrázek 7">
          <a:extLst>
            <a:ext uri="{FF2B5EF4-FFF2-40B4-BE49-F238E27FC236}">
              <a16:creationId xmlns:a16="http://schemas.microsoft.com/office/drawing/2014/main" id="{D035D0F7-7701-6039-70E1-A839EF736098}"/>
            </a:ext>
          </a:extLst>
        </xdr:cNvPr>
        <xdr:cNvPicPr>
          <a:picLocks noChangeAspect="1"/>
        </xdr:cNvPicPr>
      </xdr:nvPicPr>
      <xdr:blipFill>
        <a:blip xmlns:r="http://schemas.openxmlformats.org/officeDocument/2006/relationships" r:embed="rId3"/>
        <a:stretch>
          <a:fillRect/>
        </a:stretch>
      </xdr:blipFill>
      <xdr:spPr>
        <a:xfrm>
          <a:off x="11144250" y="2869406"/>
          <a:ext cx="1238249" cy="7381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38"/>
  <sheetViews>
    <sheetView workbookViewId="0">
      <selection activeCell="E29" sqref="E29"/>
    </sheetView>
  </sheetViews>
  <sheetFormatPr defaultColWidth="8.7109375" defaultRowHeight="15"/>
  <cols>
    <col min="1" max="1" width="1.7109375" customWidth="1"/>
    <col min="2" max="2" width="43.7109375" bestFit="1" customWidth="1"/>
    <col min="3" max="4" width="19.7109375" customWidth="1"/>
    <col min="5" max="5" width="36.5703125" customWidth="1"/>
    <col min="6" max="8" width="25" customWidth="1"/>
  </cols>
  <sheetData>
    <row r="1" spans="2:5">
      <c r="B1" t="s">
        <v>80</v>
      </c>
    </row>
    <row r="2" spans="2:5" ht="15.75" thickBot="1">
      <c r="B2" t="s">
        <v>39</v>
      </c>
    </row>
    <row r="3" spans="2:5">
      <c r="B3" s="6"/>
      <c r="C3" s="7" t="s">
        <v>40</v>
      </c>
      <c r="D3" s="7"/>
      <c r="E3" s="146"/>
    </row>
    <row r="4" spans="2:5" ht="15.75" thickBot="1">
      <c r="B4" s="260" t="s">
        <v>112</v>
      </c>
      <c r="C4" s="261"/>
      <c r="D4" s="261"/>
      <c r="E4" s="262"/>
    </row>
    <row r="5" spans="2:5" ht="15.75" thickBot="1">
      <c r="B5" s="8"/>
      <c r="C5" s="9"/>
      <c r="D5" s="9"/>
      <c r="E5" s="9"/>
    </row>
    <row r="6" spans="2:5" ht="15.75" thickBot="1">
      <c r="B6" s="32" t="s">
        <v>0</v>
      </c>
      <c r="C6" s="10" t="s">
        <v>38</v>
      </c>
      <c r="D6" s="11" t="s">
        <v>2</v>
      </c>
      <c r="E6" s="147" t="s">
        <v>3</v>
      </c>
    </row>
    <row r="7" spans="2:5" ht="15.75" thickTop="1">
      <c r="B7" s="50" t="s">
        <v>72</v>
      </c>
      <c r="C7" s="141">
        <v>1</v>
      </c>
      <c r="D7" s="152">
        <f>'N4.04 kancelář psychologa'!H21</f>
        <v>0</v>
      </c>
      <c r="E7" s="148">
        <f t="shared" ref="E7:E15" si="0">D7*1.21</f>
        <v>0</v>
      </c>
    </row>
    <row r="8" spans="2:5">
      <c r="B8" s="51" t="s">
        <v>42</v>
      </c>
      <c r="C8" s="142">
        <v>1</v>
      </c>
      <c r="D8" s="152">
        <f>'N4.09 Jazyková učebna'!H18</f>
        <v>0</v>
      </c>
      <c r="E8" s="148">
        <f t="shared" si="0"/>
        <v>0</v>
      </c>
    </row>
    <row r="9" spans="2:5">
      <c r="B9" s="51" t="s">
        <v>43</v>
      </c>
      <c r="C9" s="142">
        <v>1</v>
      </c>
      <c r="D9" s="152">
        <f>'N4.10 Učebna PC'!H20</f>
        <v>0</v>
      </c>
      <c r="E9" s="148">
        <f t="shared" si="0"/>
        <v>0</v>
      </c>
    </row>
    <row r="10" spans="2:5">
      <c r="B10" s="51" t="s">
        <v>68</v>
      </c>
      <c r="C10" s="142">
        <v>1</v>
      </c>
      <c r="D10" s="152">
        <f>'N4.12 Gravírovací místnost'!H17</f>
        <v>0</v>
      </c>
      <c r="E10" s="148">
        <f t="shared" si="0"/>
        <v>0</v>
      </c>
    </row>
    <row r="11" spans="2:5">
      <c r="B11" s="51" t="s">
        <v>69</v>
      </c>
      <c r="C11" s="142">
        <v>1</v>
      </c>
      <c r="D11" s="152">
        <f>'N4.11 Místnost 3D'!H15</f>
        <v>0</v>
      </c>
      <c r="E11" s="148">
        <f t="shared" si="0"/>
        <v>0</v>
      </c>
    </row>
    <row r="12" spans="2:5">
      <c r="B12" s="51" t="s">
        <v>70</v>
      </c>
      <c r="C12" s="142">
        <v>1</v>
      </c>
      <c r="D12" s="152">
        <f>'N4.13A Přednáškový sál'!H16</f>
        <v>0</v>
      </c>
      <c r="E12" s="148">
        <f t="shared" si="0"/>
        <v>0</v>
      </c>
    </row>
    <row r="13" spans="2:5">
      <c r="B13" s="51" t="s">
        <v>71</v>
      </c>
      <c r="C13" s="142">
        <v>1</v>
      </c>
      <c r="D13" s="152">
        <f>'N4.13B Přednáškový sál'!H13</f>
        <v>0</v>
      </c>
      <c r="E13" s="148">
        <f t="shared" si="0"/>
        <v>0</v>
      </c>
    </row>
    <row r="14" spans="2:5">
      <c r="B14" s="51" t="s">
        <v>64</v>
      </c>
      <c r="C14" s="142">
        <v>1</v>
      </c>
      <c r="D14" s="152">
        <f>'N4.14 Optická laboratoř'!H15</f>
        <v>0</v>
      </c>
      <c r="E14" s="148">
        <f t="shared" si="0"/>
        <v>0</v>
      </c>
    </row>
    <row r="15" spans="2:5">
      <c r="B15" s="51" t="s">
        <v>67</v>
      </c>
      <c r="C15" s="142">
        <v>1</v>
      </c>
      <c r="D15" s="152">
        <f>'N4.16 Přírodovědná laboratoř'!H11</f>
        <v>0</v>
      </c>
      <c r="E15" s="148">
        <f t="shared" si="0"/>
        <v>0</v>
      </c>
    </row>
    <row r="16" spans="2:5" ht="15.75" thickBot="1">
      <c r="B16" s="140"/>
      <c r="C16" s="13"/>
      <c r="D16" s="12"/>
      <c r="E16" s="148"/>
    </row>
    <row r="17" spans="2:5" ht="15.75" thickBot="1">
      <c r="B17" s="20" t="s">
        <v>4</v>
      </c>
      <c r="C17" s="21"/>
      <c r="D17" s="22">
        <f>SUM(D7:D16)</f>
        <v>0</v>
      </c>
      <c r="E17" s="149">
        <f>SUM(E7:E16)</f>
        <v>0</v>
      </c>
    </row>
    <row r="18" spans="2:5" ht="15.75" thickBot="1">
      <c r="B18" s="14"/>
      <c r="C18" s="15"/>
      <c r="D18" s="15"/>
      <c r="E18" s="14"/>
    </row>
    <row r="19" spans="2:5" ht="15.75" thickBot="1">
      <c r="B19" s="16" t="s">
        <v>5</v>
      </c>
      <c r="C19" s="17"/>
      <c r="D19" s="17"/>
      <c r="E19" s="150">
        <f>D17</f>
        <v>0</v>
      </c>
    </row>
    <row r="20" spans="2:5" ht="15.75" thickBot="1">
      <c r="B20" s="14"/>
      <c r="C20" s="15"/>
      <c r="D20" s="15"/>
      <c r="E20" s="14"/>
    </row>
    <row r="21" spans="2:5" ht="15.75" thickBot="1">
      <c r="B21" s="16" t="s">
        <v>6</v>
      </c>
      <c r="C21" s="17"/>
      <c r="D21" s="17"/>
      <c r="E21" s="150">
        <f>E23-E19</f>
        <v>0</v>
      </c>
    </row>
    <row r="22" spans="2:5" ht="15.75" thickBot="1">
      <c r="B22" s="14"/>
      <c r="C22" s="15"/>
      <c r="D22" s="15"/>
      <c r="E22" s="14"/>
    </row>
    <row r="23" spans="2:5" ht="15.75" thickBot="1">
      <c r="B23" s="16" t="s">
        <v>7</v>
      </c>
      <c r="C23" s="17"/>
      <c r="D23" s="17"/>
      <c r="E23" s="150">
        <f>E17</f>
        <v>0</v>
      </c>
    </row>
    <row r="24" spans="2:5">
      <c r="B24" s="18"/>
      <c r="C24" s="19"/>
      <c r="D24" s="19"/>
      <c r="E24" s="18"/>
    </row>
    <row r="25" spans="2:5" ht="16.5">
      <c r="B25" s="1"/>
      <c r="C25" s="2"/>
      <c r="D25" s="2"/>
      <c r="E25" s="151"/>
    </row>
    <row r="38" spans="6:6">
      <c r="F38" s="33"/>
    </row>
  </sheetData>
  <mergeCells count="1">
    <mergeCell ref="B4:E4"/>
  </mergeCells>
  <pageMargins left="0.25" right="0.25" top="0.75" bottom="0.75" header="0.3" footer="0.3"/>
  <pageSetup paperSize="9" scale="8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BDAB-606F-4307-852F-D9F8C198CA49}">
  <sheetPr>
    <pageSetUpPr fitToPage="1"/>
  </sheetPr>
  <dimension ref="A1:J15"/>
  <sheetViews>
    <sheetView tabSelected="1" zoomScale="80" zoomScaleNormal="80" workbookViewId="0">
      <selection activeCell="C5" sqref="C5"/>
    </sheetView>
  </sheetViews>
  <sheetFormatPr defaultColWidth="8.7109375" defaultRowHeight="15"/>
  <cols>
    <col min="1" max="1" width="8.28515625" customWidth="1"/>
    <col min="2" max="2" width="31.42578125" customWidth="1"/>
    <col min="3" max="3" width="55.7109375" style="40" customWidth="1"/>
    <col min="4" max="4" width="6.7109375" customWidth="1"/>
    <col min="5" max="5" width="12.7109375" customWidth="1"/>
    <col min="6" max="6" width="12.7109375" style="92" customWidth="1"/>
    <col min="7" max="7" width="13.7109375" customWidth="1"/>
    <col min="8" max="8" width="20.7109375" style="91" customWidth="1"/>
    <col min="9" max="9" width="32.28515625" customWidth="1"/>
    <col min="10" max="10" width="24.42578125" customWidth="1"/>
    <col min="11" max="11" width="6.7109375" customWidth="1"/>
    <col min="12" max="12" width="74.28515625" customWidth="1"/>
    <col min="13" max="13" width="3.42578125" customWidth="1"/>
  </cols>
  <sheetData>
    <row r="1" spans="1:10" ht="15.75" thickBot="1"/>
    <row r="2" spans="1:10" ht="21" customHeight="1">
      <c r="A2" s="190"/>
      <c r="B2" s="46" t="s">
        <v>67</v>
      </c>
      <c r="C2" s="47"/>
      <c r="D2" s="47"/>
      <c r="E2" s="47"/>
      <c r="F2" s="93"/>
      <c r="G2" s="47"/>
      <c r="H2" s="103"/>
      <c r="I2" s="153"/>
      <c r="J2" s="154"/>
    </row>
    <row r="3" spans="1:10" ht="15" customHeight="1" thickBot="1">
      <c r="A3" s="191"/>
      <c r="B3" s="48"/>
      <c r="C3" s="49"/>
      <c r="D3" s="49"/>
      <c r="E3" s="49"/>
      <c r="F3" s="94"/>
      <c r="G3" s="49"/>
      <c r="H3" s="104"/>
      <c r="I3" s="155"/>
      <c r="J3" s="156"/>
    </row>
    <row r="4" spans="1:10" ht="36.75" customHeight="1" thickBot="1">
      <c r="A4" s="238" t="s">
        <v>81</v>
      </c>
      <c r="B4" s="52" t="s">
        <v>0</v>
      </c>
      <c r="C4" s="52" t="s">
        <v>8</v>
      </c>
      <c r="D4" s="3" t="s">
        <v>1</v>
      </c>
      <c r="E4" s="4" t="s">
        <v>26</v>
      </c>
      <c r="F4" s="95" t="s">
        <v>27</v>
      </c>
      <c r="G4" s="4" t="s">
        <v>28</v>
      </c>
      <c r="H4" s="105" t="s">
        <v>29</v>
      </c>
      <c r="I4" s="251" t="s">
        <v>79</v>
      </c>
      <c r="J4" s="228" t="s">
        <v>78</v>
      </c>
    </row>
    <row r="5" spans="1:10" ht="87.75" customHeight="1" thickTop="1">
      <c r="A5" s="252">
        <v>1</v>
      </c>
      <c r="B5" s="212" t="s">
        <v>107</v>
      </c>
      <c r="C5" s="209" t="s">
        <v>83</v>
      </c>
      <c r="D5" s="88">
        <v>5</v>
      </c>
      <c r="E5" s="114"/>
      <c r="F5" s="96">
        <f t="shared" ref="F5:F6" si="0">E5*1.21</f>
        <v>0</v>
      </c>
      <c r="G5" s="89">
        <f t="shared" ref="G5:G6" si="1">D5*E5</f>
        <v>0</v>
      </c>
      <c r="H5" s="158">
        <f t="shared" ref="H5:H6" si="2">SUM(D5*F5)</f>
        <v>0</v>
      </c>
      <c r="I5" s="177"/>
      <c r="J5" s="178"/>
    </row>
    <row r="6" spans="1:10" ht="85.5" customHeight="1">
      <c r="A6" s="253">
        <v>2</v>
      </c>
      <c r="B6" s="212" t="s">
        <v>51</v>
      </c>
      <c r="C6" s="209" t="s">
        <v>113</v>
      </c>
      <c r="D6" s="88">
        <v>10</v>
      </c>
      <c r="E6" s="114"/>
      <c r="F6" s="96">
        <f t="shared" si="0"/>
        <v>0</v>
      </c>
      <c r="G6" s="89">
        <f t="shared" si="1"/>
        <v>0</v>
      </c>
      <c r="H6" s="158">
        <f t="shared" si="2"/>
        <v>0</v>
      </c>
      <c r="I6" s="164"/>
      <c r="J6" s="159"/>
    </row>
    <row r="7" spans="1:10" ht="16.5" customHeight="1">
      <c r="A7" s="200"/>
      <c r="B7" s="38" t="s">
        <v>14</v>
      </c>
      <c r="C7" s="38"/>
      <c r="D7" s="38"/>
      <c r="E7" s="38"/>
      <c r="F7" s="38"/>
      <c r="G7" s="38"/>
      <c r="H7" s="38"/>
    </row>
    <row r="8" spans="1:10" ht="22.5">
      <c r="A8" s="253">
        <v>3</v>
      </c>
      <c r="B8" s="213" t="s">
        <v>15</v>
      </c>
      <c r="C8" s="214"/>
      <c r="D8" s="34">
        <v>1</v>
      </c>
      <c r="E8" s="114"/>
      <c r="F8" s="97">
        <f t="shared" ref="F8:F9" si="3">E8*1.21</f>
        <v>0</v>
      </c>
      <c r="G8" s="35">
        <f t="shared" ref="G8:G9" si="4">D8*E8</f>
        <v>0</v>
      </c>
      <c r="H8" s="107">
        <f t="shared" ref="H8:H9" si="5">SUM(D8*F8)</f>
        <v>0</v>
      </c>
    </row>
    <row r="9" spans="1:10" ht="15.75" thickBot="1">
      <c r="A9" s="253">
        <v>4</v>
      </c>
      <c r="B9" s="215" t="s">
        <v>17</v>
      </c>
      <c r="C9" s="216"/>
      <c r="D9" s="56">
        <v>1</v>
      </c>
      <c r="E9" s="115"/>
      <c r="F9" s="98">
        <f t="shared" si="3"/>
        <v>0</v>
      </c>
      <c r="G9" s="57">
        <f t="shared" si="4"/>
        <v>0</v>
      </c>
      <c r="H9" s="108">
        <f t="shared" si="5"/>
        <v>0</v>
      </c>
    </row>
    <row r="10" spans="1:10" ht="34.5" thickBot="1">
      <c r="B10" s="217" t="s">
        <v>19</v>
      </c>
      <c r="C10" s="218" t="s">
        <v>82</v>
      </c>
      <c r="D10" s="53"/>
      <c r="E10" s="54"/>
      <c r="F10" s="112"/>
      <c r="G10" s="55"/>
      <c r="H10" s="109"/>
    </row>
    <row r="11" spans="1:10" ht="15.75" thickBot="1">
      <c r="B11" s="25" t="s">
        <v>36</v>
      </c>
      <c r="C11" s="42"/>
      <c r="D11" s="26"/>
      <c r="E11" s="26"/>
      <c r="F11" s="113"/>
      <c r="G11" s="26"/>
      <c r="H11" s="110">
        <f>SUM(G5:G9)</f>
        <v>0</v>
      </c>
    </row>
    <row r="12" spans="1:10" ht="15.75" thickBot="1">
      <c r="B12" s="27"/>
      <c r="C12" s="43"/>
      <c r="D12" s="23"/>
      <c r="E12" s="23"/>
      <c r="F12" s="101"/>
      <c r="G12" s="23"/>
      <c r="H12" s="111"/>
    </row>
    <row r="13" spans="1:10" ht="15.75" thickBot="1">
      <c r="B13" s="28" t="s">
        <v>20</v>
      </c>
      <c r="C13" s="44"/>
      <c r="D13" s="24"/>
      <c r="E13" s="24"/>
      <c r="F13" s="100"/>
      <c r="G13" s="24"/>
      <c r="H13" s="110">
        <f>H15-H11</f>
        <v>0</v>
      </c>
    </row>
    <row r="14" spans="1:10" ht="15.75" thickBot="1">
      <c r="B14" s="29"/>
      <c r="C14" s="43"/>
      <c r="D14" s="23"/>
      <c r="E14" s="23"/>
      <c r="F14" s="101"/>
      <c r="G14" s="23"/>
      <c r="H14" s="111"/>
    </row>
    <row r="15" spans="1:10" ht="15.75" thickBot="1">
      <c r="B15" s="30" t="s">
        <v>37</v>
      </c>
      <c r="C15" s="45"/>
      <c r="D15" s="31"/>
      <c r="E15" s="31"/>
      <c r="F15" s="102"/>
      <c r="G15" s="31"/>
      <c r="H15" s="110">
        <f>SUM(H5:H9)</f>
        <v>0</v>
      </c>
    </row>
  </sheetData>
  <pageMargins left="0.31496062992125984" right="0.15748031496062992" top="0.39370078740157483" bottom="0.98425196850393704" header="0.51181102362204722" footer="0.51181102362204722"/>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5"/>
  <sheetViews>
    <sheetView topLeftCell="A13" zoomScale="80" zoomScaleNormal="80" workbookViewId="0">
      <selection activeCell="C8" sqref="C8"/>
    </sheetView>
  </sheetViews>
  <sheetFormatPr defaultColWidth="8.7109375" defaultRowHeight="15"/>
  <cols>
    <col min="1" max="1" width="11.5703125" customWidth="1"/>
    <col min="2" max="2" width="31.42578125" customWidth="1"/>
    <col min="3" max="3" width="55.7109375" style="40" customWidth="1"/>
    <col min="4" max="4" width="6.7109375" customWidth="1"/>
    <col min="5" max="5" width="12.7109375" customWidth="1"/>
    <col min="6" max="6" width="12.7109375" style="92" customWidth="1"/>
    <col min="7" max="7" width="13.7109375" customWidth="1"/>
    <col min="8" max="8" width="20.7109375" style="91" customWidth="1"/>
    <col min="9" max="9" width="28.28515625" customWidth="1"/>
    <col min="10" max="10" width="29.28515625" customWidth="1"/>
    <col min="11" max="11" width="5.42578125" customWidth="1"/>
    <col min="12" max="12" width="2.7109375" customWidth="1"/>
    <col min="13" max="13" width="4.42578125" customWidth="1"/>
    <col min="14" max="14" width="4.5703125" customWidth="1"/>
    <col min="15" max="15" width="4.42578125" customWidth="1"/>
    <col min="17" max="17" width="5" customWidth="1"/>
    <col min="18" max="18" width="5.140625" customWidth="1"/>
    <col min="19" max="19" width="3.7109375" customWidth="1"/>
    <col min="20" max="20" width="5" customWidth="1"/>
    <col min="21" max="21" width="4.42578125" customWidth="1"/>
    <col min="22" max="22" width="0.85546875" customWidth="1"/>
    <col min="23" max="23" width="3.5703125" customWidth="1"/>
    <col min="24" max="25" width="3.28515625" customWidth="1"/>
    <col min="26" max="26" width="4.42578125" customWidth="1"/>
  </cols>
  <sheetData>
    <row r="1" spans="1:13" ht="15.75" thickBot="1"/>
    <row r="2" spans="1:13" ht="21" customHeight="1">
      <c r="A2" s="190"/>
      <c r="B2" s="46" t="s">
        <v>41</v>
      </c>
      <c r="C2" s="47"/>
      <c r="D2" s="47"/>
      <c r="E2" s="47"/>
      <c r="F2" s="93"/>
      <c r="G2" s="47"/>
      <c r="H2" s="103"/>
      <c r="I2" s="153"/>
      <c r="J2" s="154"/>
    </row>
    <row r="3" spans="1:13" ht="15" customHeight="1" thickBot="1">
      <c r="A3" s="191"/>
      <c r="B3" s="48"/>
      <c r="C3" s="49"/>
      <c r="D3" s="49"/>
      <c r="E3" s="49"/>
      <c r="F3" s="94"/>
      <c r="G3" s="49"/>
      <c r="H3" s="104"/>
      <c r="I3" s="155"/>
      <c r="J3" s="156"/>
    </row>
    <row r="4" spans="1:13" ht="30.75" customHeight="1" thickBot="1">
      <c r="A4" s="203" t="s">
        <v>81</v>
      </c>
      <c r="B4" s="52" t="s">
        <v>0</v>
      </c>
      <c r="C4" s="52" t="s">
        <v>8</v>
      </c>
      <c r="D4" s="3" t="s">
        <v>1</v>
      </c>
      <c r="E4" s="4" t="s">
        <v>26</v>
      </c>
      <c r="F4" s="95" t="s">
        <v>30</v>
      </c>
      <c r="G4" s="4" t="s">
        <v>31</v>
      </c>
      <c r="H4" s="105" t="s">
        <v>32</v>
      </c>
      <c r="I4" s="204" t="s">
        <v>77</v>
      </c>
      <c r="J4" s="205" t="s">
        <v>78</v>
      </c>
    </row>
    <row r="5" spans="1:13" ht="16.5" customHeight="1" thickTop="1">
      <c r="A5" s="190"/>
      <c r="B5" s="37" t="s">
        <v>9</v>
      </c>
      <c r="C5" s="38"/>
      <c r="D5" s="38"/>
      <c r="E5" s="38"/>
      <c r="F5" s="38"/>
      <c r="G5" s="38"/>
      <c r="H5" s="38"/>
      <c r="I5" s="153"/>
      <c r="J5" s="154"/>
    </row>
    <row r="6" spans="1:13" ht="45.75">
      <c r="A6" s="253">
        <v>1</v>
      </c>
      <c r="B6" s="211" t="s">
        <v>24</v>
      </c>
      <c r="C6" s="206" t="s">
        <v>121</v>
      </c>
      <c r="D6" s="88">
        <v>1</v>
      </c>
      <c r="E6" s="114"/>
      <c r="F6" s="96">
        <f>E6*1.21</f>
        <v>0</v>
      </c>
      <c r="G6" s="89">
        <f>D6*E6</f>
        <v>0</v>
      </c>
      <c r="H6" s="158">
        <f>SUM(D6*F6)</f>
        <v>0</v>
      </c>
      <c r="I6" s="157"/>
      <c r="J6" s="159"/>
      <c r="M6" s="60"/>
    </row>
    <row r="7" spans="1:13" ht="39.75" customHeight="1">
      <c r="A7" s="253">
        <v>2</v>
      </c>
      <c r="B7" s="211" t="s">
        <v>25</v>
      </c>
      <c r="C7" s="207" t="s">
        <v>122</v>
      </c>
      <c r="D7" s="88">
        <v>1</v>
      </c>
      <c r="E7" s="114"/>
      <c r="F7" s="96">
        <f t="shared" ref="F7:F19" si="0">E7*1.21</f>
        <v>0</v>
      </c>
      <c r="G7" s="89">
        <f t="shared" ref="G7:G19" si="1">D7*E7</f>
        <v>0</v>
      </c>
      <c r="H7" s="158">
        <f t="shared" ref="H7:H19" si="2">SUM(D7*F7)</f>
        <v>0</v>
      </c>
      <c r="I7" s="157"/>
      <c r="J7" s="159"/>
      <c r="M7" s="60"/>
    </row>
    <row r="8" spans="1:13" ht="124.5" customHeight="1">
      <c r="A8" s="253">
        <v>3</v>
      </c>
      <c r="B8" s="212" t="s">
        <v>49</v>
      </c>
      <c r="C8" s="208" t="s">
        <v>101</v>
      </c>
      <c r="D8" s="88">
        <v>2</v>
      </c>
      <c r="E8" s="114"/>
      <c r="F8" s="96">
        <f t="shared" ref="F8" si="3">E8*1.21</f>
        <v>0</v>
      </c>
      <c r="G8" s="89">
        <f t="shared" ref="G8" si="4">D8*E8</f>
        <v>0</v>
      </c>
      <c r="H8" s="158">
        <f t="shared" ref="H8" si="5">SUM(D8*F8)</f>
        <v>0</v>
      </c>
      <c r="I8" s="157"/>
      <c r="J8" s="159"/>
      <c r="M8" s="60"/>
    </row>
    <row r="9" spans="1:13" ht="135">
      <c r="A9" s="253">
        <v>4</v>
      </c>
      <c r="B9" s="212" t="s">
        <v>10</v>
      </c>
      <c r="C9" s="209" t="s">
        <v>102</v>
      </c>
      <c r="D9" s="88">
        <v>2</v>
      </c>
      <c r="E9" s="114"/>
      <c r="F9" s="96">
        <f t="shared" si="0"/>
        <v>0</v>
      </c>
      <c r="G9" s="89">
        <f t="shared" si="1"/>
        <v>0</v>
      </c>
      <c r="H9" s="158">
        <f t="shared" si="2"/>
        <v>0</v>
      </c>
      <c r="I9" s="157"/>
      <c r="J9" s="159"/>
      <c r="M9" s="60"/>
    </row>
    <row r="10" spans="1:13" ht="201" customHeight="1">
      <c r="A10" s="253">
        <v>5</v>
      </c>
      <c r="B10" s="212" t="s">
        <v>11</v>
      </c>
      <c r="C10" s="210" t="s">
        <v>103</v>
      </c>
      <c r="D10" s="88">
        <v>1</v>
      </c>
      <c r="E10" s="114"/>
      <c r="F10" s="96">
        <f t="shared" si="0"/>
        <v>0</v>
      </c>
      <c r="G10" s="89">
        <f t="shared" si="1"/>
        <v>0</v>
      </c>
      <c r="H10" s="158">
        <f t="shared" si="2"/>
        <v>0</v>
      </c>
      <c r="I10" s="157"/>
      <c r="J10" s="159"/>
      <c r="M10" s="60"/>
    </row>
    <row r="11" spans="1:13" ht="160.5" customHeight="1">
      <c r="A11" s="253">
        <v>6</v>
      </c>
      <c r="B11" s="212" t="s">
        <v>53</v>
      </c>
      <c r="C11" s="209" t="s">
        <v>104</v>
      </c>
      <c r="D11" s="88">
        <v>1</v>
      </c>
      <c r="E11" s="114"/>
      <c r="F11" s="96">
        <f t="shared" si="0"/>
        <v>0</v>
      </c>
      <c r="G11" s="89">
        <f t="shared" si="1"/>
        <v>0</v>
      </c>
      <c r="H11" s="158">
        <f t="shared" si="2"/>
        <v>0</v>
      </c>
      <c r="I11" s="157"/>
      <c r="J11" s="159"/>
      <c r="M11" s="60"/>
    </row>
    <row r="12" spans="1:13" ht="101.25">
      <c r="A12" s="253">
        <v>7</v>
      </c>
      <c r="B12" s="212" t="s">
        <v>50</v>
      </c>
      <c r="C12" s="209" t="s">
        <v>105</v>
      </c>
      <c r="D12" s="88">
        <v>1</v>
      </c>
      <c r="E12" s="114"/>
      <c r="F12" s="96">
        <f t="shared" si="0"/>
        <v>0</v>
      </c>
      <c r="G12" s="89">
        <f t="shared" si="1"/>
        <v>0</v>
      </c>
      <c r="H12" s="158">
        <f t="shared" si="2"/>
        <v>0</v>
      </c>
      <c r="I12" s="157"/>
      <c r="J12" s="159"/>
      <c r="M12" s="60"/>
    </row>
    <row r="13" spans="1:13" ht="78.75">
      <c r="A13" s="253">
        <v>8</v>
      </c>
      <c r="B13" s="212" t="s">
        <v>51</v>
      </c>
      <c r="C13" s="209" t="s">
        <v>106</v>
      </c>
      <c r="D13" s="88">
        <v>2</v>
      </c>
      <c r="E13" s="114"/>
      <c r="F13" s="96">
        <f t="shared" si="0"/>
        <v>0</v>
      </c>
      <c r="G13" s="89">
        <f>D13*E13</f>
        <v>0</v>
      </c>
      <c r="H13" s="158">
        <f>SUM(D13*F13)</f>
        <v>0</v>
      </c>
      <c r="I13" s="157"/>
      <c r="J13" s="159"/>
      <c r="M13" s="60"/>
    </row>
    <row r="14" spans="1:13" ht="16.5" customHeight="1">
      <c r="A14" s="258"/>
      <c r="B14" s="37" t="s">
        <v>13</v>
      </c>
      <c r="C14" s="38"/>
      <c r="D14" s="38"/>
      <c r="E14" s="38"/>
      <c r="F14" s="38"/>
      <c r="G14" s="38"/>
      <c r="H14" s="38"/>
      <c r="M14" s="60"/>
    </row>
    <row r="15" spans="1:13">
      <c r="A15" s="259"/>
      <c r="B15" s="5"/>
      <c r="C15" s="41"/>
      <c r="D15" s="34"/>
      <c r="E15" s="189"/>
      <c r="F15" s="97">
        <f t="shared" si="0"/>
        <v>0</v>
      </c>
      <c r="G15" s="35">
        <f t="shared" si="1"/>
        <v>0</v>
      </c>
      <c r="H15" s="107">
        <f t="shared" si="2"/>
        <v>0</v>
      </c>
      <c r="M15" s="60"/>
    </row>
    <row r="16" spans="1:13">
      <c r="A16" s="259"/>
      <c r="B16" s="5"/>
      <c r="C16" s="41"/>
      <c r="D16" s="34"/>
      <c r="E16" s="189"/>
      <c r="F16" s="97">
        <f t="shared" si="0"/>
        <v>0</v>
      </c>
      <c r="G16" s="35">
        <f t="shared" si="1"/>
        <v>0</v>
      </c>
      <c r="H16" s="107">
        <f t="shared" si="2"/>
        <v>0</v>
      </c>
      <c r="M16" s="60"/>
    </row>
    <row r="17" spans="1:13" ht="16.5" customHeight="1">
      <c r="A17" s="258"/>
      <c r="B17" s="37" t="s">
        <v>14</v>
      </c>
      <c r="C17" s="38"/>
      <c r="D17" s="38"/>
      <c r="E17" s="38"/>
      <c r="F17" s="38"/>
      <c r="G17" s="38"/>
      <c r="H17" s="38"/>
      <c r="M17" s="60"/>
    </row>
    <row r="18" spans="1:13" ht="22.5">
      <c r="A18" s="253">
        <v>9</v>
      </c>
      <c r="B18" s="213" t="s">
        <v>15</v>
      </c>
      <c r="C18" s="214" t="s">
        <v>16</v>
      </c>
      <c r="D18" s="34">
        <v>1</v>
      </c>
      <c r="E18" s="114"/>
      <c r="F18" s="97">
        <f t="shared" si="0"/>
        <v>0</v>
      </c>
      <c r="G18" s="35">
        <f t="shared" si="1"/>
        <v>0</v>
      </c>
      <c r="H18" s="107">
        <f t="shared" si="2"/>
        <v>0</v>
      </c>
      <c r="M18" s="60"/>
    </row>
    <row r="19" spans="1:13" ht="15.75" thickBot="1">
      <c r="A19" s="253">
        <v>10</v>
      </c>
      <c r="B19" s="215" t="s">
        <v>17</v>
      </c>
      <c r="C19" s="216" t="s">
        <v>18</v>
      </c>
      <c r="D19" s="56">
        <v>1</v>
      </c>
      <c r="E19" s="115"/>
      <c r="F19" s="98">
        <f t="shared" si="0"/>
        <v>0</v>
      </c>
      <c r="G19" s="57">
        <f t="shared" si="1"/>
        <v>0</v>
      </c>
      <c r="H19" s="108">
        <f t="shared" si="2"/>
        <v>0</v>
      </c>
      <c r="M19" s="60"/>
    </row>
    <row r="20" spans="1:13" ht="23.25" thickBot="1">
      <c r="B20" s="217" t="s">
        <v>19</v>
      </c>
      <c r="C20" s="218" t="s">
        <v>52</v>
      </c>
      <c r="D20" s="39"/>
      <c r="E20" s="58"/>
      <c r="F20" s="99"/>
      <c r="G20" s="59"/>
      <c r="H20" s="109"/>
    </row>
    <row r="21" spans="1:13" ht="15.75" thickBot="1">
      <c r="B21" s="28" t="s">
        <v>36</v>
      </c>
      <c r="C21" s="44"/>
      <c r="D21" s="24"/>
      <c r="E21" s="24"/>
      <c r="F21" s="100"/>
      <c r="G21" s="24"/>
      <c r="H21" s="110">
        <f>SUM(G6:G19)</f>
        <v>0</v>
      </c>
    </row>
    <row r="22" spans="1:13" ht="15.75" thickBot="1">
      <c r="B22" s="27"/>
      <c r="C22" s="43"/>
      <c r="D22" s="23"/>
      <c r="E22" s="23"/>
      <c r="F22" s="101"/>
      <c r="G22" s="23"/>
      <c r="H22" s="111"/>
    </row>
    <row r="23" spans="1:13" ht="15.75" thickBot="1">
      <c r="B23" s="28" t="s">
        <v>20</v>
      </c>
      <c r="C23" s="44"/>
      <c r="D23" s="24"/>
      <c r="E23" s="24"/>
      <c r="F23" s="100"/>
      <c r="G23" s="24"/>
      <c r="H23" s="110">
        <f>H25-H21</f>
        <v>0</v>
      </c>
    </row>
    <row r="24" spans="1:13" ht="15.75" thickBot="1">
      <c r="B24" s="29"/>
      <c r="C24" s="43"/>
      <c r="D24" s="23"/>
      <c r="E24" s="23"/>
      <c r="F24" s="101"/>
      <c r="G24" s="23"/>
      <c r="H24" s="111"/>
    </row>
    <row r="25" spans="1:13" ht="15.75" thickBot="1">
      <c r="B25" s="30" t="s">
        <v>37</v>
      </c>
      <c r="C25" s="45"/>
      <c r="D25" s="31"/>
      <c r="E25" s="31"/>
      <c r="F25" s="102"/>
      <c r="G25" s="31"/>
      <c r="H25" s="110">
        <f>SUM(H6:H19)</f>
        <v>0</v>
      </c>
    </row>
  </sheetData>
  <pageMargins left="0.31496062992125984" right="0.15748031496062992" top="0.39370078740157483" bottom="0.98425196850393704" header="0.51181102362204722" footer="0.51181102362204722"/>
  <pageSetup paperSize="9" scale="4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2"/>
  <sheetViews>
    <sheetView topLeftCell="A4" zoomScale="80" zoomScaleNormal="80" workbookViewId="0">
      <selection activeCell="C12" sqref="C12"/>
    </sheetView>
  </sheetViews>
  <sheetFormatPr defaultColWidth="8.7109375" defaultRowHeight="15"/>
  <cols>
    <col min="1" max="1" width="10.28515625" customWidth="1"/>
    <col min="2" max="2" width="31.42578125" customWidth="1"/>
    <col min="3" max="3" width="55.7109375" style="40" customWidth="1"/>
    <col min="4" max="4" width="6.7109375" customWidth="1"/>
    <col min="5" max="5" width="12.7109375" customWidth="1"/>
    <col min="6" max="6" width="12.7109375" style="92" customWidth="1"/>
    <col min="7" max="7" width="13.7109375" customWidth="1"/>
    <col min="8" max="8" width="20.7109375" style="91" customWidth="1"/>
    <col min="9" max="9" width="30.5703125" customWidth="1"/>
    <col min="10" max="10" width="25.85546875" customWidth="1"/>
    <col min="11" max="11" width="6.7109375" customWidth="1"/>
    <col min="12" max="12" width="74.28515625" customWidth="1"/>
    <col min="13" max="13" width="3.42578125" customWidth="1"/>
  </cols>
  <sheetData>
    <row r="1" spans="1:10" ht="15.75" thickBot="1"/>
    <row r="2" spans="1:10" ht="21" customHeight="1">
      <c r="A2" s="190"/>
      <c r="B2" s="46" t="s">
        <v>66</v>
      </c>
      <c r="C2" s="47"/>
      <c r="D2" s="47"/>
      <c r="E2" s="47"/>
      <c r="F2" s="93"/>
      <c r="G2" s="47"/>
      <c r="H2" s="103"/>
      <c r="I2" s="153"/>
      <c r="J2" s="154"/>
    </row>
    <row r="3" spans="1:10" ht="15" customHeight="1" thickBot="1">
      <c r="A3" s="191"/>
      <c r="B3" s="48"/>
      <c r="C3" s="49"/>
      <c r="D3" s="49"/>
      <c r="E3" s="49"/>
      <c r="F3" s="94"/>
      <c r="G3" s="49"/>
      <c r="H3" s="104"/>
      <c r="I3" s="161"/>
      <c r="J3" s="162"/>
    </row>
    <row r="4" spans="1:10" ht="27.75" customHeight="1" thickBot="1">
      <c r="A4" s="203" t="s">
        <v>81</v>
      </c>
      <c r="B4" s="52" t="s">
        <v>0</v>
      </c>
      <c r="C4" s="52" t="s">
        <v>8</v>
      </c>
      <c r="D4" s="3" t="s">
        <v>1</v>
      </c>
      <c r="E4" s="4" t="s">
        <v>26</v>
      </c>
      <c r="F4" s="95" t="s">
        <v>27</v>
      </c>
      <c r="G4" s="4" t="s">
        <v>28</v>
      </c>
      <c r="H4" s="160" t="s">
        <v>29</v>
      </c>
      <c r="I4" s="219" t="s">
        <v>77</v>
      </c>
      <c r="J4" s="219" t="s">
        <v>78</v>
      </c>
    </row>
    <row r="5" spans="1:10" ht="16.5" customHeight="1" thickTop="1">
      <c r="A5" s="190"/>
      <c r="B5" s="37" t="s">
        <v>21</v>
      </c>
      <c r="C5" s="38"/>
      <c r="D5" s="38"/>
      <c r="E5" s="38"/>
      <c r="F5" s="38"/>
      <c r="G5" s="38"/>
      <c r="H5" s="38"/>
      <c r="I5" s="161"/>
      <c r="J5" s="162"/>
    </row>
    <row r="6" spans="1:10" ht="183" customHeight="1">
      <c r="A6" s="253">
        <v>1</v>
      </c>
      <c r="B6" s="212" t="s">
        <v>46</v>
      </c>
      <c r="C6" s="220" t="s">
        <v>98</v>
      </c>
      <c r="D6" s="88">
        <v>1</v>
      </c>
      <c r="E6" s="114"/>
      <c r="F6" s="96">
        <f>E6*1.21</f>
        <v>0</v>
      </c>
      <c r="G6" s="89">
        <f>D6*E6</f>
        <v>0</v>
      </c>
      <c r="H6" s="158">
        <f>SUM(D6*F6)</f>
        <v>0</v>
      </c>
      <c r="I6" s="163"/>
      <c r="J6" s="159"/>
    </row>
    <row r="7" spans="1:10" ht="33.75">
      <c r="A7" s="253">
        <v>2</v>
      </c>
      <c r="B7" s="212" t="s">
        <v>12</v>
      </c>
      <c r="C7" s="207" t="s">
        <v>111</v>
      </c>
      <c r="D7" s="88">
        <v>1</v>
      </c>
      <c r="E7" s="114"/>
      <c r="F7" s="96">
        <f t="shared" ref="F7:F16" si="0">E7*1.21</f>
        <v>0</v>
      </c>
      <c r="G7" s="89">
        <f t="shared" ref="G7:G16" si="1">D7*E7</f>
        <v>0</v>
      </c>
      <c r="H7" s="158">
        <f t="shared" ref="H7:H16" si="2">SUM(D7*F7)</f>
        <v>0</v>
      </c>
      <c r="I7" s="164"/>
      <c r="J7" s="159"/>
    </row>
    <row r="8" spans="1:10">
      <c r="A8" s="254"/>
      <c r="B8" s="38" t="s">
        <v>23</v>
      </c>
      <c r="C8" s="38"/>
      <c r="D8" s="38"/>
      <c r="E8" s="38"/>
      <c r="F8" s="38"/>
      <c r="G8" s="38"/>
      <c r="H8" s="38"/>
      <c r="I8" s="164"/>
      <c r="J8" s="159"/>
    </row>
    <row r="9" spans="1:10" ht="67.5">
      <c r="A9" s="253">
        <v>3</v>
      </c>
      <c r="B9" s="212" t="s">
        <v>107</v>
      </c>
      <c r="C9" s="209" t="s">
        <v>99</v>
      </c>
      <c r="D9" s="88">
        <v>8</v>
      </c>
      <c r="E9" s="114"/>
      <c r="F9" s="96">
        <f t="shared" ref="F9:F10" si="3">E9*1.21</f>
        <v>0</v>
      </c>
      <c r="G9" s="89">
        <f t="shared" ref="G9:G10" si="4">D9*E9</f>
        <v>0</v>
      </c>
      <c r="H9" s="158">
        <f t="shared" ref="H9:H10" si="5">SUM(D9*F9)</f>
        <v>0</v>
      </c>
      <c r="I9" s="157"/>
      <c r="J9" s="159"/>
    </row>
    <row r="10" spans="1:10" ht="33.75">
      <c r="A10" s="253">
        <v>4</v>
      </c>
      <c r="B10" s="212" t="s">
        <v>54</v>
      </c>
      <c r="C10" s="209" t="s">
        <v>100</v>
      </c>
      <c r="D10" s="88">
        <v>32</v>
      </c>
      <c r="E10" s="114"/>
      <c r="F10" s="96">
        <f t="shared" si="3"/>
        <v>0</v>
      </c>
      <c r="G10" s="89">
        <f t="shared" si="4"/>
        <v>0</v>
      </c>
      <c r="H10" s="158">
        <f t="shared" si="5"/>
        <v>0</v>
      </c>
      <c r="I10" s="164"/>
      <c r="J10" s="159"/>
    </row>
    <row r="11" spans="1:10" ht="16.5" customHeight="1">
      <c r="A11" s="254"/>
      <c r="B11" s="38" t="s">
        <v>13</v>
      </c>
      <c r="C11" s="38"/>
      <c r="D11" s="38"/>
      <c r="E11" s="38"/>
      <c r="F11" s="38"/>
      <c r="G11" s="38"/>
      <c r="H11" s="38"/>
    </row>
    <row r="12" spans="1:10">
      <c r="A12" s="253"/>
      <c r="B12" s="213"/>
      <c r="C12" s="41"/>
      <c r="D12" s="34"/>
      <c r="E12" s="189"/>
      <c r="F12" s="97">
        <f t="shared" si="0"/>
        <v>0</v>
      </c>
      <c r="G12" s="35">
        <f t="shared" si="1"/>
        <v>0</v>
      </c>
      <c r="H12" s="107">
        <f t="shared" si="2"/>
        <v>0</v>
      </c>
    </row>
    <row r="13" spans="1:10">
      <c r="A13" s="253"/>
      <c r="B13" s="213"/>
      <c r="C13" s="41"/>
      <c r="D13" s="34"/>
      <c r="E13" s="189"/>
      <c r="F13" s="97">
        <f t="shared" si="0"/>
        <v>0</v>
      </c>
      <c r="G13" s="35">
        <f t="shared" si="1"/>
        <v>0</v>
      </c>
      <c r="H13" s="107">
        <f t="shared" si="2"/>
        <v>0</v>
      </c>
    </row>
    <row r="14" spans="1:10" ht="16.5" customHeight="1">
      <c r="A14" s="254"/>
      <c r="B14" s="38" t="s">
        <v>14</v>
      </c>
      <c r="C14" s="38"/>
      <c r="D14" s="38"/>
      <c r="E14" s="38"/>
      <c r="F14" s="38"/>
      <c r="G14" s="38"/>
      <c r="H14" s="38"/>
    </row>
    <row r="15" spans="1:10" ht="22.5">
      <c r="A15" s="253">
        <v>5</v>
      </c>
      <c r="B15" s="213" t="s">
        <v>15</v>
      </c>
      <c r="C15" s="214"/>
      <c r="D15" s="34">
        <v>1</v>
      </c>
      <c r="E15" s="114"/>
      <c r="F15" s="97">
        <f t="shared" si="0"/>
        <v>0</v>
      </c>
      <c r="G15" s="35">
        <f t="shared" si="1"/>
        <v>0</v>
      </c>
      <c r="H15" s="107">
        <f t="shared" si="2"/>
        <v>0</v>
      </c>
    </row>
    <row r="16" spans="1:10" ht="15.75" thickBot="1">
      <c r="A16" s="253">
        <v>6</v>
      </c>
      <c r="B16" s="215" t="s">
        <v>17</v>
      </c>
      <c r="C16" s="216"/>
      <c r="D16" s="56">
        <v>1</v>
      </c>
      <c r="E16" s="115"/>
      <c r="F16" s="98">
        <f t="shared" si="0"/>
        <v>0</v>
      </c>
      <c r="G16" s="57">
        <f t="shared" si="1"/>
        <v>0</v>
      </c>
      <c r="H16" s="108">
        <f t="shared" si="2"/>
        <v>0</v>
      </c>
    </row>
    <row r="17" spans="1:8" ht="34.5" thickBot="1">
      <c r="A17" s="202"/>
      <c r="B17" s="221" t="s">
        <v>19</v>
      </c>
      <c r="C17" s="218" t="s">
        <v>82</v>
      </c>
      <c r="D17" s="53"/>
      <c r="E17" s="54"/>
      <c r="F17" s="112"/>
      <c r="G17" s="55"/>
      <c r="H17" s="109"/>
    </row>
    <row r="18" spans="1:8" ht="15.75" thickBot="1">
      <c r="B18" s="25" t="s">
        <v>36</v>
      </c>
      <c r="C18" s="42"/>
      <c r="D18" s="26"/>
      <c r="E18" s="26"/>
      <c r="F18" s="113"/>
      <c r="G18" s="26"/>
      <c r="H18" s="110">
        <f>SUM(G6:G16)</f>
        <v>0</v>
      </c>
    </row>
    <row r="19" spans="1:8" ht="15.75" thickBot="1">
      <c r="B19" s="27"/>
      <c r="C19" s="43"/>
      <c r="D19" s="23"/>
      <c r="E19" s="23"/>
      <c r="F19" s="101"/>
      <c r="G19" s="23"/>
      <c r="H19" s="111"/>
    </row>
    <row r="20" spans="1:8" ht="15.75" thickBot="1">
      <c r="B20" s="28" t="s">
        <v>20</v>
      </c>
      <c r="C20" s="44"/>
      <c r="D20" s="24"/>
      <c r="E20" s="24"/>
      <c r="F20" s="100"/>
      <c r="G20" s="24"/>
      <c r="H20" s="110">
        <f>H22-H18</f>
        <v>0</v>
      </c>
    </row>
    <row r="21" spans="1:8" ht="15.75" thickBot="1">
      <c r="B21" s="29"/>
      <c r="C21" s="43"/>
      <c r="D21" s="23"/>
      <c r="E21" s="23"/>
      <c r="F21" s="101"/>
      <c r="G21" s="23"/>
      <c r="H21" s="111"/>
    </row>
    <row r="22" spans="1:8" ht="15.75" thickBot="1">
      <c r="B22" s="30" t="s">
        <v>37</v>
      </c>
      <c r="C22" s="45"/>
      <c r="D22" s="31"/>
      <c r="E22" s="31"/>
      <c r="F22" s="102"/>
      <c r="G22" s="31"/>
      <c r="H22" s="110">
        <f>SUM(H6:H16)</f>
        <v>0</v>
      </c>
    </row>
  </sheetData>
  <pageMargins left="0.31496062992125984" right="0.15748031496062992" top="0.39370078740157483" bottom="0.98425196850393704" header="0.51181102362204722" footer="0.51181102362204722"/>
  <pageSetup paperSize="9"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4"/>
  <sheetViews>
    <sheetView topLeftCell="A10" zoomScale="80" zoomScaleNormal="80" workbookViewId="0">
      <selection activeCell="A18" sqref="A18"/>
    </sheetView>
  </sheetViews>
  <sheetFormatPr defaultColWidth="8.7109375" defaultRowHeight="15"/>
  <cols>
    <col min="1" max="1" width="10.140625" customWidth="1"/>
    <col min="2" max="2" width="31.42578125" customWidth="1"/>
    <col min="3" max="3" width="55.7109375" style="40" customWidth="1"/>
    <col min="4" max="4" width="6.7109375" customWidth="1"/>
    <col min="5" max="5" width="12.7109375" customWidth="1"/>
    <col min="6" max="6" width="12.7109375" style="92" customWidth="1"/>
    <col min="7" max="7" width="13.7109375" customWidth="1"/>
    <col min="8" max="8" width="20.7109375" style="92" customWidth="1"/>
    <col min="9" max="9" width="34.5703125" customWidth="1"/>
    <col min="10" max="10" width="24.42578125" customWidth="1"/>
    <col min="11" max="11" width="6.7109375" customWidth="1"/>
    <col min="12" max="12" width="26.7109375" customWidth="1"/>
    <col min="13" max="13" width="39.5703125" customWidth="1"/>
  </cols>
  <sheetData>
    <row r="1" spans="1:10" ht="15.75" thickBot="1"/>
    <row r="2" spans="1:10" ht="21" customHeight="1">
      <c r="A2" s="190"/>
      <c r="B2" s="263" t="s">
        <v>59</v>
      </c>
      <c r="C2" s="264"/>
      <c r="D2" s="61" t="s">
        <v>22</v>
      </c>
      <c r="E2" s="61" t="s">
        <v>22</v>
      </c>
      <c r="F2" s="116" t="s">
        <v>22</v>
      </c>
      <c r="G2" s="61" t="s">
        <v>22</v>
      </c>
      <c r="H2" s="125" t="s">
        <v>22</v>
      </c>
      <c r="I2" s="153"/>
      <c r="J2" s="154"/>
    </row>
    <row r="3" spans="1:10" ht="15" customHeight="1" thickBot="1">
      <c r="A3" s="191"/>
      <c r="B3" s="265"/>
      <c r="C3" s="266"/>
      <c r="D3" s="62" t="s">
        <v>22</v>
      </c>
      <c r="E3" s="62" t="s">
        <v>22</v>
      </c>
      <c r="F3" s="117" t="s">
        <v>22</v>
      </c>
      <c r="G3" s="62" t="s">
        <v>22</v>
      </c>
      <c r="H3" s="126" t="s">
        <v>22</v>
      </c>
      <c r="I3" s="161"/>
      <c r="J3" s="162"/>
    </row>
    <row r="4" spans="1:10" ht="23.25" thickBot="1">
      <c r="A4" s="203" t="s">
        <v>81</v>
      </c>
      <c r="B4" s="78" t="s">
        <v>0</v>
      </c>
      <c r="C4" s="63" t="s">
        <v>8</v>
      </c>
      <c r="D4" s="64" t="s">
        <v>1</v>
      </c>
      <c r="E4" s="65" t="s">
        <v>33</v>
      </c>
      <c r="F4" s="118" t="s">
        <v>34</v>
      </c>
      <c r="G4" s="65" t="s">
        <v>31</v>
      </c>
      <c r="H4" s="165" t="s">
        <v>35</v>
      </c>
      <c r="I4" s="219" t="s">
        <v>77</v>
      </c>
      <c r="J4" s="219" t="s">
        <v>78</v>
      </c>
    </row>
    <row r="5" spans="1:10" ht="16.5" customHeight="1" thickTop="1" thickBot="1">
      <c r="A5" s="201"/>
      <c r="B5" s="79" t="s">
        <v>21</v>
      </c>
      <c r="C5" s="66" t="s">
        <v>22</v>
      </c>
      <c r="D5" s="66" t="s">
        <v>22</v>
      </c>
      <c r="E5" s="66" t="s">
        <v>22</v>
      </c>
      <c r="F5" s="66" t="s">
        <v>22</v>
      </c>
      <c r="G5" s="66" t="s">
        <v>22</v>
      </c>
      <c r="H5" s="66" t="s">
        <v>22</v>
      </c>
      <c r="I5" s="161"/>
      <c r="J5" s="162"/>
    </row>
    <row r="6" spans="1:10" ht="168.75" customHeight="1" thickTop="1">
      <c r="A6" s="252">
        <v>1</v>
      </c>
      <c r="B6" s="222" t="s">
        <v>46</v>
      </c>
      <c r="C6" s="223" t="s">
        <v>94</v>
      </c>
      <c r="D6" s="67">
        <v>1</v>
      </c>
      <c r="E6" s="132"/>
      <c r="F6" s="119">
        <f>E6*1.21</f>
        <v>0</v>
      </c>
      <c r="G6" s="68">
        <f>D6*E6</f>
        <v>0</v>
      </c>
      <c r="H6" s="166">
        <f>SUM(D6*F6)</f>
        <v>0</v>
      </c>
      <c r="I6" s="157"/>
      <c r="J6" s="170"/>
    </row>
    <row r="7" spans="1:10" ht="34.5">
      <c r="A7" s="253">
        <v>2</v>
      </c>
      <c r="B7" s="222" t="s">
        <v>47</v>
      </c>
      <c r="C7" s="222" t="s">
        <v>110</v>
      </c>
      <c r="D7" s="67">
        <v>1</v>
      </c>
      <c r="E7" s="132"/>
      <c r="F7" s="119">
        <f>E7*1.21</f>
        <v>0</v>
      </c>
      <c r="G7" s="68">
        <f t="shared" ref="G7:G18" si="0">D7*E7</f>
        <v>0</v>
      </c>
      <c r="H7" s="166">
        <f t="shared" ref="H7:H18" si="1">SUM(D7*F7)</f>
        <v>0</v>
      </c>
      <c r="I7" s="157"/>
      <c r="J7" s="159"/>
    </row>
    <row r="8" spans="1:10">
      <c r="A8" s="254"/>
      <c r="B8" s="195" t="s">
        <v>23</v>
      </c>
      <c r="C8" s="66"/>
      <c r="D8" s="66" t="s">
        <v>22</v>
      </c>
      <c r="E8" s="66" t="s">
        <v>22</v>
      </c>
      <c r="F8" s="66" t="s">
        <v>22</v>
      </c>
      <c r="G8" s="66" t="s">
        <v>22</v>
      </c>
      <c r="H8" s="66" t="s">
        <v>22</v>
      </c>
      <c r="I8" s="157"/>
      <c r="J8" s="159"/>
    </row>
    <row r="9" spans="1:10" ht="176.25" customHeight="1">
      <c r="A9" s="253">
        <v>3</v>
      </c>
      <c r="B9" s="222" t="s">
        <v>44</v>
      </c>
      <c r="C9" s="223" t="s">
        <v>95</v>
      </c>
      <c r="D9" s="67">
        <v>12</v>
      </c>
      <c r="E9" s="132"/>
      <c r="F9" s="119">
        <f t="shared" ref="F9:F18" si="2">E9*1.21</f>
        <v>0</v>
      </c>
      <c r="G9" s="68">
        <f t="shared" si="0"/>
        <v>0</v>
      </c>
      <c r="H9" s="166">
        <f t="shared" si="1"/>
        <v>0</v>
      </c>
      <c r="I9" s="167"/>
      <c r="J9" s="159"/>
    </row>
    <row r="10" spans="1:10" ht="138.75" customHeight="1">
      <c r="A10" s="253">
        <v>4</v>
      </c>
      <c r="B10" s="222" t="s">
        <v>45</v>
      </c>
      <c r="C10" s="223" t="s">
        <v>96</v>
      </c>
      <c r="D10" s="67">
        <v>6</v>
      </c>
      <c r="E10" s="132"/>
      <c r="F10" s="119">
        <f t="shared" si="2"/>
        <v>0</v>
      </c>
      <c r="G10" s="68">
        <f t="shared" si="0"/>
        <v>0</v>
      </c>
      <c r="H10" s="166">
        <f t="shared" si="1"/>
        <v>0</v>
      </c>
      <c r="I10" s="168"/>
      <c r="J10" s="159"/>
    </row>
    <row r="11" spans="1:10" ht="71.25" customHeight="1">
      <c r="A11" s="253">
        <v>5</v>
      </c>
      <c r="B11" s="222" t="s">
        <v>48</v>
      </c>
      <c r="C11" s="222" t="s">
        <v>97</v>
      </c>
      <c r="D11" s="67">
        <v>32</v>
      </c>
      <c r="E11" s="133"/>
      <c r="F11" s="119">
        <f t="shared" si="2"/>
        <v>0</v>
      </c>
      <c r="G11" s="68">
        <f t="shared" si="0"/>
        <v>0</v>
      </c>
      <c r="H11" s="166">
        <f t="shared" si="1"/>
        <v>0</v>
      </c>
      <c r="I11" s="169"/>
      <c r="J11" s="159"/>
    </row>
    <row r="12" spans="1:10" ht="5.25" customHeight="1">
      <c r="A12" s="253"/>
      <c r="B12" s="194"/>
      <c r="C12" s="87"/>
      <c r="D12" s="67"/>
      <c r="E12" s="186"/>
      <c r="F12" s="119"/>
      <c r="G12" s="68"/>
      <c r="H12" s="128"/>
      <c r="I12" s="36"/>
    </row>
    <row r="13" spans="1:10" ht="16.5" customHeight="1">
      <c r="A13" s="254"/>
      <c r="B13" s="195" t="s">
        <v>13</v>
      </c>
      <c r="C13" s="66" t="s">
        <v>22</v>
      </c>
      <c r="D13" s="66" t="s">
        <v>22</v>
      </c>
      <c r="E13" s="66" t="s">
        <v>22</v>
      </c>
      <c r="F13" s="66" t="s">
        <v>22</v>
      </c>
      <c r="G13" s="66" t="s">
        <v>22</v>
      </c>
      <c r="H13" s="66" t="s">
        <v>22</v>
      </c>
    </row>
    <row r="14" spans="1:10">
      <c r="A14" s="253"/>
      <c r="B14" s="224"/>
      <c r="C14" s="224"/>
      <c r="D14" s="67"/>
      <c r="E14" s="186"/>
      <c r="F14" s="119">
        <f t="shared" si="2"/>
        <v>0</v>
      </c>
      <c r="G14" s="68">
        <f t="shared" si="0"/>
        <v>0</v>
      </c>
      <c r="H14" s="128">
        <f t="shared" si="1"/>
        <v>0</v>
      </c>
    </row>
    <row r="15" spans="1:10">
      <c r="A15" s="253"/>
      <c r="B15" s="224"/>
      <c r="C15" s="224"/>
      <c r="D15" s="67"/>
      <c r="E15" s="186"/>
      <c r="F15" s="119">
        <f t="shared" si="2"/>
        <v>0</v>
      </c>
      <c r="G15" s="68">
        <f t="shared" si="0"/>
        <v>0</v>
      </c>
      <c r="H15" s="128">
        <f t="shared" si="1"/>
        <v>0</v>
      </c>
    </row>
    <row r="16" spans="1:10" ht="16.5" customHeight="1">
      <c r="A16" s="254"/>
      <c r="B16" s="195" t="s">
        <v>14</v>
      </c>
      <c r="C16" s="66" t="s">
        <v>22</v>
      </c>
      <c r="D16" s="66" t="s">
        <v>22</v>
      </c>
      <c r="E16" s="66" t="s">
        <v>22</v>
      </c>
      <c r="F16" s="66" t="s">
        <v>22</v>
      </c>
      <c r="G16" s="66" t="s">
        <v>22</v>
      </c>
      <c r="H16" s="66" t="s">
        <v>22</v>
      </c>
    </row>
    <row r="17" spans="1:8" ht="23.25">
      <c r="A17" s="253">
        <v>6</v>
      </c>
      <c r="B17" s="224" t="s">
        <v>15</v>
      </c>
      <c r="C17" s="224" t="s">
        <v>16</v>
      </c>
      <c r="D17" s="67">
        <v>1</v>
      </c>
      <c r="E17" s="132"/>
      <c r="F17" s="119">
        <f t="shared" si="2"/>
        <v>0</v>
      </c>
      <c r="G17" s="68">
        <f t="shared" si="0"/>
        <v>0</v>
      </c>
      <c r="H17" s="128">
        <f t="shared" si="1"/>
        <v>0</v>
      </c>
    </row>
    <row r="18" spans="1:8" ht="15.75" thickBot="1">
      <c r="A18" s="253">
        <v>7</v>
      </c>
      <c r="B18" s="225" t="s">
        <v>17</v>
      </c>
      <c r="C18" s="225" t="s">
        <v>18</v>
      </c>
      <c r="D18" s="70">
        <v>1</v>
      </c>
      <c r="E18" s="134"/>
      <c r="F18" s="119">
        <f t="shared" si="2"/>
        <v>0</v>
      </c>
      <c r="G18" s="68">
        <f t="shared" si="0"/>
        <v>0</v>
      </c>
      <c r="H18" s="128">
        <f t="shared" si="1"/>
        <v>0</v>
      </c>
    </row>
    <row r="19" spans="1:8" ht="34.5" thickBot="1">
      <c r="B19" s="226" t="s">
        <v>19</v>
      </c>
      <c r="C19" s="218" t="s">
        <v>82</v>
      </c>
      <c r="D19" s="71"/>
      <c r="E19" s="71"/>
      <c r="F19" s="120"/>
      <c r="G19" s="71"/>
      <c r="H19" s="129" t="s">
        <v>22</v>
      </c>
    </row>
    <row r="20" spans="1:8">
      <c r="B20" s="80" t="s">
        <v>36</v>
      </c>
      <c r="C20" s="72" t="s">
        <v>22</v>
      </c>
      <c r="D20" s="72" t="s">
        <v>22</v>
      </c>
      <c r="E20" s="72" t="s">
        <v>22</v>
      </c>
      <c r="F20" s="121" t="s">
        <v>22</v>
      </c>
      <c r="G20" s="72" t="s">
        <v>22</v>
      </c>
      <c r="H20" s="130">
        <f>SUM(G6:G18)</f>
        <v>0</v>
      </c>
    </row>
    <row r="21" spans="1:8">
      <c r="B21" s="73" t="s">
        <v>22</v>
      </c>
      <c r="C21" s="74"/>
      <c r="D21" s="74"/>
      <c r="E21" s="74"/>
      <c r="F21" s="122"/>
      <c r="G21" s="74"/>
      <c r="H21" s="131"/>
    </row>
    <row r="22" spans="1:8">
      <c r="B22" s="81" t="s">
        <v>20</v>
      </c>
      <c r="C22" s="75" t="s">
        <v>22</v>
      </c>
      <c r="D22" s="75" t="s">
        <v>22</v>
      </c>
      <c r="E22" s="75" t="s">
        <v>22</v>
      </c>
      <c r="F22" s="123" t="s">
        <v>22</v>
      </c>
      <c r="G22" s="75" t="s">
        <v>22</v>
      </c>
      <c r="H22" s="130">
        <f>H24-H20</f>
        <v>0</v>
      </c>
    </row>
    <row r="23" spans="1:8">
      <c r="B23" s="76" t="s">
        <v>22</v>
      </c>
      <c r="C23" s="74"/>
      <c r="D23" s="74"/>
      <c r="E23" s="74"/>
      <c r="F23" s="122"/>
      <c r="G23" s="74"/>
      <c r="H23" s="131" t="s">
        <v>22</v>
      </c>
    </row>
    <row r="24" spans="1:8">
      <c r="B24" s="82" t="s">
        <v>37</v>
      </c>
      <c r="C24" s="77" t="s">
        <v>22</v>
      </c>
      <c r="D24" s="77" t="s">
        <v>22</v>
      </c>
      <c r="E24" s="77" t="s">
        <v>22</v>
      </c>
      <c r="F24" s="124" t="s">
        <v>22</v>
      </c>
      <c r="G24" s="77" t="s">
        <v>22</v>
      </c>
      <c r="H24" s="130">
        <f>SUM(H6:H18)</f>
        <v>0</v>
      </c>
    </row>
  </sheetData>
  <mergeCells count="1">
    <mergeCell ref="B2:C3"/>
  </mergeCells>
  <pageMargins left="0.31496062992125984" right="0.15748031496062992" top="0.39370078740157483" bottom="0.98425196850393704" header="0.51181102362204722" footer="0.51181102362204722"/>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1"/>
  <sheetViews>
    <sheetView topLeftCell="A4" zoomScale="80" zoomScaleNormal="80" workbookViewId="0">
      <selection activeCell="B7" sqref="B7"/>
    </sheetView>
  </sheetViews>
  <sheetFormatPr defaultColWidth="8.7109375" defaultRowHeight="15"/>
  <cols>
    <col min="2" max="2" width="36.5703125" bestFit="1" customWidth="1"/>
    <col min="3" max="3" width="49" customWidth="1"/>
    <col min="4" max="4" width="9" customWidth="1"/>
    <col min="5" max="5" width="8.85546875" bestFit="1" customWidth="1"/>
    <col min="6" max="6" width="9.140625" style="92" bestFit="1" customWidth="1"/>
    <col min="7" max="7" width="9.140625" bestFit="1" customWidth="1"/>
    <col min="8" max="8" width="14.7109375" style="92" bestFit="1" customWidth="1"/>
    <col min="9" max="9" width="36.7109375" customWidth="1"/>
    <col min="10" max="10" width="22.5703125" customWidth="1"/>
  </cols>
  <sheetData>
    <row r="1" spans="1:10" ht="15.75" thickBot="1">
      <c r="A1" s="84"/>
      <c r="B1" s="85"/>
      <c r="C1" s="84"/>
      <c r="D1" s="84"/>
      <c r="E1" s="84"/>
      <c r="F1" s="135"/>
      <c r="G1" s="84"/>
      <c r="H1" s="135"/>
      <c r="I1" s="84"/>
    </row>
    <row r="2" spans="1:10" ht="21" customHeight="1">
      <c r="A2" s="198"/>
      <c r="B2" s="263" t="s">
        <v>60</v>
      </c>
      <c r="C2" s="264"/>
      <c r="D2" s="61" t="s">
        <v>22</v>
      </c>
      <c r="E2" s="61" t="s">
        <v>22</v>
      </c>
      <c r="F2" s="116" t="s">
        <v>22</v>
      </c>
      <c r="G2" s="61" t="s">
        <v>22</v>
      </c>
      <c r="H2" s="125" t="s">
        <v>22</v>
      </c>
      <c r="I2" s="171"/>
      <c r="J2" s="154"/>
    </row>
    <row r="3" spans="1:10" ht="15" customHeight="1" thickBot="1">
      <c r="A3" s="199"/>
      <c r="B3" s="265"/>
      <c r="C3" s="266"/>
      <c r="D3" s="62" t="s">
        <v>22</v>
      </c>
      <c r="E3" s="62" t="s">
        <v>22</v>
      </c>
      <c r="F3" s="117" t="s">
        <v>22</v>
      </c>
      <c r="G3" s="62" t="s">
        <v>22</v>
      </c>
      <c r="H3" s="126" t="s">
        <v>22</v>
      </c>
      <c r="I3" s="172"/>
      <c r="J3" s="156"/>
    </row>
    <row r="4" spans="1:10" ht="47.25" customHeight="1" thickBot="1">
      <c r="A4" s="229" t="s">
        <v>81</v>
      </c>
      <c r="B4" s="78" t="s">
        <v>0</v>
      </c>
      <c r="C4" s="63" t="s">
        <v>8</v>
      </c>
      <c r="D4" s="64" t="s">
        <v>1</v>
      </c>
      <c r="E4" s="65" t="s">
        <v>33</v>
      </c>
      <c r="F4" s="118" t="s">
        <v>34</v>
      </c>
      <c r="G4" s="65" t="s">
        <v>31</v>
      </c>
      <c r="H4" s="127" t="s">
        <v>35</v>
      </c>
      <c r="I4" s="227" t="s">
        <v>79</v>
      </c>
      <c r="J4" s="228" t="s">
        <v>78</v>
      </c>
    </row>
    <row r="5" spans="1:10" ht="78" customHeight="1" thickTop="1">
      <c r="A5" s="255">
        <v>1</v>
      </c>
      <c r="B5" s="222" t="s">
        <v>55</v>
      </c>
      <c r="C5" s="230" t="s">
        <v>91</v>
      </c>
      <c r="D5" s="67">
        <v>1</v>
      </c>
      <c r="E5" s="132"/>
      <c r="F5" s="119">
        <f>E5*1.21</f>
        <v>0</v>
      </c>
      <c r="G5" s="68">
        <f>D5*E5</f>
        <v>0</v>
      </c>
      <c r="H5" s="166">
        <f>SUM(D5*F5)</f>
        <v>0</v>
      </c>
      <c r="I5" s="176"/>
      <c r="J5" s="178"/>
    </row>
    <row r="6" spans="1:10" ht="73.5" customHeight="1">
      <c r="A6" s="256">
        <v>2</v>
      </c>
      <c r="B6" s="222" t="s">
        <v>56</v>
      </c>
      <c r="C6" s="230" t="s">
        <v>92</v>
      </c>
      <c r="D6" s="67">
        <v>1</v>
      </c>
      <c r="E6" s="132"/>
      <c r="F6" s="119">
        <f t="shared" ref="F6:F13" si="0">E6*1.21</f>
        <v>0</v>
      </c>
      <c r="G6" s="68">
        <f t="shared" ref="G6:G13" si="1">D6*E6</f>
        <v>0</v>
      </c>
      <c r="H6" s="166">
        <f>SUM(D6*F6)</f>
        <v>0</v>
      </c>
      <c r="I6" s="174"/>
      <c r="J6" s="159"/>
    </row>
    <row r="7" spans="1:10" ht="196.5" customHeight="1">
      <c r="A7" s="256">
        <v>3</v>
      </c>
      <c r="B7" s="222" t="s">
        <v>57</v>
      </c>
      <c r="C7" s="231" t="s">
        <v>93</v>
      </c>
      <c r="D7" s="67">
        <v>2</v>
      </c>
      <c r="E7" s="132"/>
      <c r="F7" s="119">
        <f t="shared" si="0"/>
        <v>0</v>
      </c>
      <c r="G7" s="68">
        <f t="shared" si="1"/>
        <v>0</v>
      </c>
      <c r="H7" s="166">
        <f t="shared" ref="H7:H13" si="2">SUM(D7*F7)</f>
        <v>0</v>
      </c>
      <c r="I7" s="173"/>
      <c r="J7" s="159"/>
    </row>
    <row r="8" spans="1:10" ht="55.5" customHeight="1">
      <c r="A8" s="256">
        <v>4</v>
      </c>
      <c r="B8" s="222" t="s">
        <v>58</v>
      </c>
      <c r="C8" s="209" t="s">
        <v>90</v>
      </c>
      <c r="D8" s="67">
        <v>2</v>
      </c>
      <c r="E8" s="133"/>
      <c r="F8" s="119">
        <f t="shared" si="0"/>
        <v>0</v>
      </c>
      <c r="G8" s="68">
        <f t="shared" si="1"/>
        <v>0</v>
      </c>
      <c r="H8" s="166">
        <f t="shared" si="2"/>
        <v>0</v>
      </c>
      <c r="I8" s="175"/>
      <c r="J8" s="159"/>
    </row>
    <row r="9" spans="1:10" ht="27.75" customHeight="1">
      <c r="A9" s="257"/>
      <c r="B9" s="195" t="s">
        <v>13</v>
      </c>
      <c r="C9" s="66" t="s">
        <v>22</v>
      </c>
      <c r="D9" s="66" t="s">
        <v>22</v>
      </c>
      <c r="E9" s="66"/>
      <c r="F9" s="136" t="s">
        <v>22</v>
      </c>
      <c r="G9" s="66" t="s">
        <v>22</v>
      </c>
      <c r="H9" s="136" t="s">
        <v>22</v>
      </c>
      <c r="I9" s="84"/>
    </row>
    <row r="10" spans="1:10" ht="30" customHeight="1">
      <c r="A10" s="256"/>
      <c r="B10" s="196"/>
      <c r="C10" s="69"/>
      <c r="D10" s="67"/>
      <c r="E10" s="68"/>
      <c r="F10" s="119"/>
      <c r="G10" s="68"/>
      <c r="H10" s="128"/>
      <c r="I10" s="84"/>
    </row>
    <row r="11" spans="1:10" ht="16.5" customHeight="1">
      <c r="A11" s="257"/>
      <c r="B11" s="195" t="s">
        <v>14</v>
      </c>
      <c r="C11" s="66" t="s">
        <v>22</v>
      </c>
      <c r="D11" s="66" t="s">
        <v>22</v>
      </c>
      <c r="E11" s="66"/>
      <c r="F11" s="136" t="s">
        <v>22</v>
      </c>
      <c r="G11" s="66" t="s">
        <v>22</v>
      </c>
      <c r="H11" s="136" t="s">
        <v>22</v>
      </c>
      <c r="I11" s="84"/>
    </row>
    <row r="12" spans="1:10">
      <c r="A12" s="256">
        <v>5</v>
      </c>
      <c r="B12" s="224" t="s">
        <v>15</v>
      </c>
      <c r="C12" s="224" t="s">
        <v>16</v>
      </c>
      <c r="D12" s="67">
        <v>1</v>
      </c>
      <c r="E12" s="132"/>
      <c r="F12" s="119">
        <f t="shared" si="0"/>
        <v>0</v>
      </c>
      <c r="G12" s="68">
        <f t="shared" si="1"/>
        <v>0</v>
      </c>
      <c r="H12" s="128">
        <f t="shared" si="2"/>
        <v>0</v>
      </c>
      <c r="I12" s="84"/>
    </row>
    <row r="13" spans="1:10" ht="15.75" thickBot="1">
      <c r="A13" s="256">
        <v>6</v>
      </c>
      <c r="B13" s="232" t="s">
        <v>17</v>
      </c>
      <c r="C13" s="232" t="s">
        <v>18</v>
      </c>
      <c r="D13" s="86">
        <v>1</v>
      </c>
      <c r="E13" s="139"/>
      <c r="F13" s="119">
        <f t="shared" si="0"/>
        <v>0</v>
      </c>
      <c r="G13" s="68">
        <f t="shared" si="1"/>
        <v>0</v>
      </c>
      <c r="H13" s="137">
        <f t="shared" si="2"/>
        <v>0</v>
      </c>
      <c r="I13" s="84"/>
    </row>
    <row r="14" spans="1:10" ht="34.5" thickBot="1">
      <c r="A14" s="84"/>
      <c r="B14" s="226" t="s">
        <v>19</v>
      </c>
      <c r="C14" s="218" t="s">
        <v>82</v>
      </c>
      <c r="D14" s="71"/>
      <c r="E14" s="71"/>
      <c r="F14" s="120"/>
      <c r="G14" s="71"/>
      <c r="H14" s="129" t="s">
        <v>22</v>
      </c>
      <c r="I14" s="84"/>
    </row>
    <row r="15" spans="1:10">
      <c r="A15" s="84"/>
      <c r="B15" s="80" t="s">
        <v>36</v>
      </c>
      <c r="C15" s="72" t="s">
        <v>22</v>
      </c>
      <c r="D15" s="72" t="s">
        <v>22</v>
      </c>
      <c r="E15" s="72" t="s">
        <v>22</v>
      </c>
      <c r="F15" s="121" t="s">
        <v>22</v>
      </c>
      <c r="G15" s="72" t="s">
        <v>22</v>
      </c>
      <c r="H15" s="138">
        <f>SUM(G5:G13)</f>
        <v>0</v>
      </c>
      <c r="I15" s="84"/>
    </row>
    <row r="16" spans="1:10">
      <c r="A16" s="84"/>
      <c r="B16" s="73" t="s">
        <v>22</v>
      </c>
      <c r="C16" s="74"/>
      <c r="D16" s="74"/>
      <c r="E16" s="74"/>
      <c r="F16" s="122"/>
      <c r="G16" s="74"/>
      <c r="H16" s="131" t="s">
        <v>22</v>
      </c>
      <c r="I16" s="84"/>
    </row>
    <row r="17" spans="1:9">
      <c r="A17" s="84"/>
      <c r="B17" s="81" t="s">
        <v>20</v>
      </c>
      <c r="C17" s="75" t="s">
        <v>22</v>
      </c>
      <c r="D17" s="75" t="s">
        <v>22</v>
      </c>
      <c r="E17" s="75" t="s">
        <v>22</v>
      </c>
      <c r="F17" s="123" t="s">
        <v>22</v>
      </c>
      <c r="G17" s="75" t="s">
        <v>22</v>
      </c>
      <c r="H17" s="130">
        <f>H19-H15</f>
        <v>0</v>
      </c>
      <c r="I17" s="84"/>
    </row>
    <row r="18" spans="1:9">
      <c r="A18" s="84"/>
      <c r="B18" s="76" t="s">
        <v>22</v>
      </c>
      <c r="C18" s="74"/>
      <c r="D18" s="74"/>
      <c r="E18" s="74"/>
      <c r="F18" s="122"/>
      <c r="G18" s="74"/>
      <c r="H18" s="131" t="s">
        <v>22</v>
      </c>
      <c r="I18" s="84"/>
    </row>
    <row r="19" spans="1:9">
      <c r="A19" s="84"/>
      <c r="B19" s="82" t="s">
        <v>37</v>
      </c>
      <c r="C19" s="77" t="s">
        <v>22</v>
      </c>
      <c r="D19" s="77" t="s">
        <v>22</v>
      </c>
      <c r="E19" s="77" t="s">
        <v>22</v>
      </c>
      <c r="F19" s="124" t="s">
        <v>22</v>
      </c>
      <c r="G19" s="77" t="s">
        <v>22</v>
      </c>
      <c r="H19" s="130">
        <f>SUM(H5:H13)</f>
        <v>0</v>
      </c>
      <c r="I19" s="84"/>
    </row>
    <row r="20" spans="1:9">
      <c r="A20" s="84"/>
      <c r="B20" s="85"/>
      <c r="C20" s="84"/>
      <c r="D20" s="84"/>
      <c r="E20" s="84"/>
      <c r="F20" s="135"/>
      <c r="G20" s="84"/>
      <c r="H20" s="135"/>
      <c r="I20" s="84"/>
    </row>
    <row r="21" spans="1:9">
      <c r="A21" s="84"/>
      <c r="B21" s="85"/>
      <c r="C21" s="84"/>
      <c r="D21" s="84"/>
      <c r="E21" s="84"/>
      <c r="F21" s="135"/>
      <c r="G21" s="84"/>
      <c r="H21" s="135"/>
      <c r="I21" s="84"/>
    </row>
    <row r="28" spans="1:9" ht="16.5" customHeight="1"/>
    <row r="29" spans="1:9" ht="19.5" customHeight="1"/>
    <row r="30" spans="1:9" ht="21" customHeight="1"/>
    <row r="31" spans="1:9" ht="16.5" customHeight="1"/>
  </sheetData>
  <mergeCells count="1">
    <mergeCell ref="B2:C3"/>
  </mergeCells>
  <pageMargins left="0.31496062992125984" right="0.15748031496062992" top="0.39370078740157483" bottom="0.98425196850393704" header="0.51181102362204722" footer="0.51181102362204722"/>
  <pageSetup paperSize="9" scale="62"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6D231-0816-40F6-A7C4-AFC2B9BCEB6A}">
  <sheetPr>
    <pageSetUpPr fitToPage="1"/>
  </sheetPr>
  <dimension ref="A1:J33"/>
  <sheetViews>
    <sheetView topLeftCell="A7" zoomScale="80" zoomScaleNormal="80" workbookViewId="0">
      <selection activeCell="C10" sqref="C10"/>
    </sheetView>
  </sheetViews>
  <sheetFormatPr defaultColWidth="8.7109375" defaultRowHeight="15"/>
  <cols>
    <col min="2" max="2" width="36.5703125" bestFit="1" customWidth="1"/>
    <col min="3" max="3" width="49" customWidth="1"/>
    <col min="4" max="4" width="9" customWidth="1"/>
    <col min="5" max="5" width="8.85546875" bestFit="1" customWidth="1"/>
    <col min="6" max="6" width="9.140625" style="92" bestFit="1" customWidth="1"/>
    <col min="7" max="7" width="9.140625" bestFit="1" customWidth="1"/>
    <col min="8" max="8" width="14.7109375" style="92" bestFit="1" customWidth="1"/>
    <col min="9" max="9" width="38.140625" customWidth="1"/>
    <col min="10" max="10" width="21.140625" customWidth="1"/>
  </cols>
  <sheetData>
    <row r="1" spans="1:10" ht="15.75" thickBot="1">
      <c r="A1" s="84"/>
      <c r="B1" s="85"/>
      <c r="C1" s="84"/>
      <c r="D1" s="84"/>
      <c r="E1" s="84"/>
      <c r="F1" s="135"/>
      <c r="G1" s="84"/>
      <c r="H1" s="135"/>
      <c r="I1" s="84"/>
    </row>
    <row r="2" spans="1:10" ht="21" customHeight="1">
      <c r="A2" s="197"/>
      <c r="B2" s="263" t="s">
        <v>61</v>
      </c>
      <c r="C2" s="264"/>
      <c r="D2" s="61" t="s">
        <v>22</v>
      </c>
      <c r="E2" s="61" t="s">
        <v>22</v>
      </c>
      <c r="F2" s="116" t="s">
        <v>22</v>
      </c>
      <c r="G2" s="61" t="s">
        <v>22</v>
      </c>
      <c r="H2" s="125" t="s">
        <v>22</v>
      </c>
      <c r="I2" s="171"/>
      <c r="J2" s="154"/>
    </row>
    <row r="3" spans="1:10" ht="15" customHeight="1" thickBot="1">
      <c r="A3" s="197"/>
      <c r="B3" s="265"/>
      <c r="C3" s="266"/>
      <c r="D3" s="62" t="s">
        <v>22</v>
      </c>
      <c r="E3" s="62" t="s">
        <v>22</v>
      </c>
      <c r="F3" s="117" t="s">
        <v>22</v>
      </c>
      <c r="G3" s="62" t="s">
        <v>22</v>
      </c>
      <c r="H3" s="126" t="s">
        <v>22</v>
      </c>
      <c r="I3" s="180"/>
      <c r="J3" s="162"/>
    </row>
    <row r="4" spans="1:10" ht="47.25" customHeight="1" thickBot="1">
      <c r="A4" s="229" t="s">
        <v>81</v>
      </c>
      <c r="B4" s="78" t="s">
        <v>0</v>
      </c>
      <c r="C4" s="63" t="s">
        <v>8</v>
      </c>
      <c r="D4" s="64" t="s">
        <v>1</v>
      </c>
      <c r="E4" s="65" t="s">
        <v>33</v>
      </c>
      <c r="F4" s="118" t="s">
        <v>34</v>
      </c>
      <c r="G4" s="65" t="s">
        <v>31</v>
      </c>
      <c r="H4" s="127" t="s">
        <v>35</v>
      </c>
      <c r="I4" s="233" t="s">
        <v>79</v>
      </c>
      <c r="J4" s="234" t="s">
        <v>78</v>
      </c>
    </row>
    <row r="5" spans="1:10" ht="161.25" customHeight="1" thickTop="1">
      <c r="A5" s="255">
        <v>1</v>
      </c>
      <c r="B5" s="211" t="s">
        <v>55</v>
      </c>
      <c r="C5" s="235" t="s">
        <v>119</v>
      </c>
      <c r="D5" s="67">
        <v>1</v>
      </c>
      <c r="E5" s="132"/>
      <c r="F5" s="119">
        <f>E5*1.21</f>
        <v>0</v>
      </c>
      <c r="G5" s="68">
        <f>D5*E5</f>
        <v>0</v>
      </c>
      <c r="H5" s="166">
        <f>SUM(D5*F5)</f>
        <v>0</v>
      </c>
      <c r="I5" s="176"/>
      <c r="J5" s="178"/>
    </row>
    <row r="6" spans="1:10" ht="158.25" customHeight="1">
      <c r="A6" s="256">
        <v>2</v>
      </c>
      <c r="B6" s="211" t="s">
        <v>56</v>
      </c>
      <c r="C6" s="235" t="s">
        <v>118</v>
      </c>
      <c r="D6" s="67">
        <v>1</v>
      </c>
      <c r="E6" s="132"/>
      <c r="F6" s="119">
        <f t="shared" ref="F6:F15" si="0">E6*1.21</f>
        <v>0</v>
      </c>
      <c r="G6" s="68">
        <f t="shared" ref="G6:G15" si="1">D6*E6</f>
        <v>0</v>
      </c>
      <c r="H6" s="166">
        <f>SUM(D6*F6)</f>
        <v>0</v>
      </c>
      <c r="I6" s="174"/>
      <c r="J6" s="159"/>
    </row>
    <row r="7" spans="1:10" ht="201" customHeight="1">
      <c r="A7" s="256">
        <v>3</v>
      </c>
      <c r="B7" s="211" t="s">
        <v>57</v>
      </c>
      <c r="C7" s="235" t="s">
        <v>88</v>
      </c>
      <c r="D7" s="67">
        <v>1</v>
      </c>
      <c r="E7" s="132"/>
      <c r="F7" s="119">
        <f t="shared" si="0"/>
        <v>0</v>
      </c>
      <c r="G7" s="68">
        <f t="shared" si="1"/>
        <v>0</v>
      </c>
      <c r="H7" s="166">
        <f t="shared" ref="H7:H9" si="2">SUM(D7*F7)</f>
        <v>0</v>
      </c>
      <c r="I7" s="174"/>
      <c r="J7" s="159"/>
    </row>
    <row r="8" spans="1:10" ht="11.25" customHeight="1">
      <c r="A8" s="256"/>
      <c r="B8" s="211"/>
      <c r="C8" s="236"/>
      <c r="D8" s="67"/>
      <c r="E8" s="186"/>
      <c r="F8" s="187">
        <f t="shared" si="0"/>
        <v>0</v>
      </c>
      <c r="G8" s="186">
        <f t="shared" si="1"/>
        <v>0</v>
      </c>
      <c r="H8" s="188">
        <f t="shared" si="2"/>
        <v>0</v>
      </c>
      <c r="I8" s="179"/>
      <c r="J8" s="167"/>
    </row>
    <row r="9" spans="1:10" ht="201" customHeight="1">
      <c r="A9" s="256">
        <v>4</v>
      </c>
      <c r="B9" s="211" t="s">
        <v>57</v>
      </c>
      <c r="C9" s="237" t="s">
        <v>89</v>
      </c>
      <c r="D9" s="67">
        <v>1</v>
      </c>
      <c r="E9" s="132"/>
      <c r="F9" s="119">
        <f t="shared" si="0"/>
        <v>0</v>
      </c>
      <c r="G9" s="68">
        <f t="shared" si="1"/>
        <v>0</v>
      </c>
      <c r="H9" s="166">
        <f t="shared" si="2"/>
        <v>0</v>
      </c>
      <c r="I9" s="173"/>
      <c r="J9" s="159"/>
    </row>
    <row r="10" spans="1:10" ht="71.25" customHeight="1">
      <c r="A10" s="256">
        <v>5</v>
      </c>
      <c r="B10" s="211" t="s">
        <v>58</v>
      </c>
      <c r="C10" s="209" t="s">
        <v>120</v>
      </c>
      <c r="D10" s="67">
        <v>2</v>
      </c>
      <c r="E10" s="133"/>
      <c r="F10" s="119">
        <f t="shared" si="0"/>
        <v>0</v>
      </c>
      <c r="G10" s="68">
        <f t="shared" si="1"/>
        <v>0</v>
      </c>
      <c r="H10" s="166">
        <f t="shared" ref="H10:H15" si="3">SUM(D10*F10)</f>
        <v>0</v>
      </c>
      <c r="I10" s="175"/>
      <c r="J10" s="159"/>
    </row>
    <row r="11" spans="1:10" ht="27.75" customHeight="1">
      <c r="A11" s="257"/>
      <c r="B11" s="195" t="s">
        <v>13</v>
      </c>
      <c r="C11" s="66" t="s">
        <v>22</v>
      </c>
      <c r="D11" s="66" t="s">
        <v>22</v>
      </c>
      <c r="E11" s="66"/>
      <c r="F11" s="136" t="s">
        <v>22</v>
      </c>
      <c r="G11" s="66" t="s">
        <v>22</v>
      </c>
      <c r="H11" s="136" t="s">
        <v>22</v>
      </c>
      <c r="I11" s="84"/>
    </row>
    <row r="12" spans="1:10" ht="30" customHeight="1">
      <c r="A12" s="256"/>
      <c r="B12" s="196"/>
      <c r="C12" s="69"/>
      <c r="D12" s="67"/>
      <c r="E12" s="68"/>
      <c r="F12" s="119"/>
      <c r="G12" s="68"/>
      <c r="H12" s="128"/>
      <c r="I12" s="84"/>
    </row>
    <row r="13" spans="1:10" ht="16.5" customHeight="1">
      <c r="A13" s="257"/>
      <c r="B13" s="195" t="s">
        <v>14</v>
      </c>
      <c r="C13" s="66" t="s">
        <v>22</v>
      </c>
      <c r="D13" s="66" t="s">
        <v>22</v>
      </c>
      <c r="E13" s="66"/>
      <c r="F13" s="136" t="s">
        <v>22</v>
      </c>
      <c r="G13" s="66" t="s">
        <v>22</v>
      </c>
      <c r="H13" s="136" t="s">
        <v>22</v>
      </c>
      <c r="I13" s="84"/>
    </row>
    <row r="14" spans="1:10" ht="27.75" customHeight="1">
      <c r="A14" s="256">
        <v>6</v>
      </c>
      <c r="B14" s="224" t="s">
        <v>15</v>
      </c>
      <c r="C14" s="224" t="s">
        <v>16</v>
      </c>
      <c r="D14" s="67">
        <v>1</v>
      </c>
      <c r="E14" s="132"/>
      <c r="F14" s="119">
        <f t="shared" si="0"/>
        <v>0</v>
      </c>
      <c r="G14" s="68">
        <f t="shared" si="1"/>
        <v>0</v>
      </c>
      <c r="H14" s="128">
        <f t="shared" si="3"/>
        <v>0</v>
      </c>
      <c r="I14" s="84"/>
    </row>
    <row r="15" spans="1:10" ht="15.75" thickBot="1">
      <c r="A15" s="256">
        <v>7</v>
      </c>
      <c r="B15" s="232" t="s">
        <v>17</v>
      </c>
      <c r="C15" s="232" t="s">
        <v>18</v>
      </c>
      <c r="D15" s="86">
        <v>1</v>
      </c>
      <c r="E15" s="139"/>
      <c r="F15" s="119">
        <f t="shared" si="0"/>
        <v>0</v>
      </c>
      <c r="G15" s="68">
        <f t="shared" si="1"/>
        <v>0</v>
      </c>
      <c r="H15" s="137">
        <f t="shared" si="3"/>
        <v>0</v>
      </c>
      <c r="I15" s="84"/>
    </row>
    <row r="16" spans="1:10" ht="34.5" thickBot="1">
      <c r="A16" s="84"/>
      <c r="B16" s="226" t="s">
        <v>19</v>
      </c>
      <c r="C16" s="218" t="s">
        <v>82</v>
      </c>
      <c r="D16" s="71"/>
      <c r="E16" s="71"/>
      <c r="F16" s="120"/>
      <c r="G16" s="71"/>
      <c r="H16" s="129" t="s">
        <v>22</v>
      </c>
      <c r="I16" s="84"/>
    </row>
    <row r="17" spans="1:9" ht="15.75" thickBot="1">
      <c r="A17" s="84"/>
      <c r="B17" s="80" t="s">
        <v>36</v>
      </c>
      <c r="C17" s="72" t="s">
        <v>22</v>
      </c>
      <c r="D17" s="72" t="s">
        <v>22</v>
      </c>
      <c r="E17" s="72" t="s">
        <v>22</v>
      </c>
      <c r="F17" s="121" t="s">
        <v>22</v>
      </c>
      <c r="G17" s="72" t="s">
        <v>22</v>
      </c>
      <c r="H17" s="138">
        <f>SUM(G5:G15)</f>
        <v>0</v>
      </c>
      <c r="I17" s="84"/>
    </row>
    <row r="18" spans="1:9" ht="15.75" thickBot="1">
      <c r="A18" s="84"/>
      <c r="B18" s="73" t="s">
        <v>22</v>
      </c>
      <c r="C18" s="74"/>
      <c r="D18" s="74"/>
      <c r="E18" s="74"/>
      <c r="F18" s="122"/>
      <c r="G18" s="74"/>
      <c r="H18" s="131" t="s">
        <v>22</v>
      </c>
      <c r="I18" s="84"/>
    </row>
    <row r="19" spans="1:9" ht="15.75" thickBot="1">
      <c r="A19" s="84"/>
      <c r="B19" s="81" t="s">
        <v>20</v>
      </c>
      <c r="C19" s="75" t="s">
        <v>22</v>
      </c>
      <c r="D19" s="75" t="s">
        <v>22</v>
      </c>
      <c r="E19" s="75" t="s">
        <v>22</v>
      </c>
      <c r="F19" s="123" t="s">
        <v>22</v>
      </c>
      <c r="G19" s="75" t="s">
        <v>22</v>
      </c>
      <c r="H19" s="130">
        <f>H21-H17</f>
        <v>0</v>
      </c>
      <c r="I19" s="84"/>
    </row>
    <row r="20" spans="1:9" ht="15.75" thickBot="1">
      <c r="A20" s="84"/>
      <c r="B20" s="76" t="s">
        <v>22</v>
      </c>
      <c r="C20" s="74"/>
      <c r="D20" s="74"/>
      <c r="E20" s="74"/>
      <c r="F20" s="122"/>
      <c r="G20" s="74"/>
      <c r="H20" s="131" t="s">
        <v>22</v>
      </c>
      <c r="I20" s="84"/>
    </row>
    <row r="21" spans="1:9" ht="15.75" thickBot="1">
      <c r="A21" s="84"/>
      <c r="B21" s="82" t="s">
        <v>37</v>
      </c>
      <c r="C21" s="77" t="s">
        <v>22</v>
      </c>
      <c r="D21" s="77" t="s">
        <v>22</v>
      </c>
      <c r="E21" s="77" t="s">
        <v>22</v>
      </c>
      <c r="F21" s="124" t="s">
        <v>22</v>
      </c>
      <c r="G21" s="77" t="s">
        <v>22</v>
      </c>
      <c r="H21" s="130">
        <f>SUM(H5:H15)</f>
        <v>0</v>
      </c>
      <c r="I21" s="84"/>
    </row>
    <row r="22" spans="1:9">
      <c r="A22" s="84"/>
      <c r="B22" s="85"/>
      <c r="C22" s="84"/>
      <c r="D22" s="84"/>
      <c r="E22" s="84"/>
      <c r="F22" s="135"/>
      <c r="G22" s="84"/>
      <c r="H22" s="135"/>
      <c r="I22" s="84"/>
    </row>
    <row r="23" spans="1:9">
      <c r="A23" s="84"/>
      <c r="B23" s="85"/>
      <c r="C23" s="84"/>
      <c r="D23" s="84"/>
      <c r="E23" s="84"/>
      <c r="F23" s="135"/>
      <c r="G23" s="84"/>
      <c r="H23" s="135"/>
      <c r="I23" s="84"/>
    </row>
    <row r="30" spans="1:9" ht="16.5" customHeight="1"/>
    <row r="31" spans="1:9" ht="19.5" customHeight="1"/>
    <row r="32" spans="1:9" ht="21" customHeight="1"/>
    <row r="33" ht="16.5" customHeight="1"/>
  </sheetData>
  <mergeCells count="1">
    <mergeCell ref="B2:C3"/>
  </mergeCells>
  <pageMargins left="0.31496062992125984" right="0.15748031496062992" top="0.39370078740157483" bottom="0.98425196850393704" header="0.51181102362204722" footer="0.51181102362204722"/>
  <pageSetup paperSize="9" scale="62" fitToHeight="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E5186-AE57-45DF-BBD1-B48A64350230}">
  <sheetPr>
    <pageSetUpPr fitToPage="1"/>
  </sheetPr>
  <dimension ref="A1:J20"/>
  <sheetViews>
    <sheetView zoomScale="80" zoomScaleNormal="80" workbookViewId="0">
      <selection activeCell="C26" sqref="C26"/>
    </sheetView>
  </sheetViews>
  <sheetFormatPr defaultColWidth="8.7109375" defaultRowHeight="15"/>
  <cols>
    <col min="1" max="1" width="6.7109375" customWidth="1"/>
    <col min="2" max="2" width="31.42578125" customWidth="1"/>
    <col min="3" max="3" width="55.7109375" style="40" customWidth="1"/>
    <col min="4" max="4" width="6.7109375" customWidth="1"/>
    <col min="5" max="5" width="12.7109375" customWidth="1"/>
    <col min="6" max="6" width="12.7109375" style="92" customWidth="1"/>
    <col min="7" max="7" width="13.7109375" customWidth="1"/>
    <col min="8" max="8" width="20.7109375" style="91" customWidth="1"/>
    <col min="9" max="9" width="33.7109375" customWidth="1"/>
    <col min="10" max="10" width="24.7109375" customWidth="1"/>
    <col min="11" max="11" width="6.7109375" customWidth="1"/>
    <col min="12" max="12" width="74.28515625" customWidth="1"/>
    <col min="13" max="13" width="3.42578125" customWidth="1"/>
  </cols>
  <sheetData>
    <row r="1" spans="1:10" ht="15.75" thickBot="1"/>
    <row r="2" spans="1:10" ht="21" customHeight="1">
      <c r="A2" s="190"/>
      <c r="B2" s="46" t="s">
        <v>62</v>
      </c>
      <c r="C2" s="47"/>
      <c r="D2" s="47"/>
      <c r="E2" s="47"/>
      <c r="F2" s="93"/>
      <c r="G2" s="47"/>
      <c r="H2" s="103"/>
      <c r="I2" s="181"/>
      <c r="J2" s="181"/>
    </row>
    <row r="3" spans="1:10" ht="15" customHeight="1" thickBot="1">
      <c r="A3" s="191"/>
      <c r="B3" s="48"/>
      <c r="C3" s="49"/>
      <c r="D3" s="49"/>
      <c r="E3" s="49"/>
      <c r="F3" s="94"/>
      <c r="G3" s="49"/>
      <c r="H3" s="104"/>
      <c r="I3" s="181"/>
      <c r="J3" s="181"/>
    </row>
    <row r="4" spans="1:10" ht="33.75" thickBot="1">
      <c r="A4" s="238" t="s">
        <v>81</v>
      </c>
      <c r="B4" s="52" t="s">
        <v>0</v>
      </c>
      <c r="C4" s="52" t="s">
        <v>8</v>
      </c>
      <c r="D4" s="3" t="s">
        <v>1</v>
      </c>
      <c r="E4" s="4" t="s">
        <v>26</v>
      </c>
      <c r="F4" s="95" t="s">
        <v>27</v>
      </c>
      <c r="G4" s="4" t="s">
        <v>28</v>
      </c>
      <c r="H4" s="105" t="s">
        <v>29</v>
      </c>
      <c r="I4" s="239" t="s">
        <v>79</v>
      </c>
      <c r="J4" s="240" t="s">
        <v>78</v>
      </c>
    </row>
    <row r="5" spans="1:10" ht="83.25" customHeight="1" thickTop="1">
      <c r="A5" s="252">
        <v>1</v>
      </c>
      <c r="B5" s="212" t="s">
        <v>51</v>
      </c>
      <c r="C5" s="209" t="s">
        <v>87</v>
      </c>
      <c r="D5" s="88">
        <v>85</v>
      </c>
      <c r="E5" s="114"/>
      <c r="F5" s="96">
        <f>E5*1.21</f>
        <v>0</v>
      </c>
      <c r="G5" s="89">
        <f>D5*E5</f>
        <v>0</v>
      </c>
      <c r="H5" s="158">
        <f>SUM(D5*F5)</f>
        <v>0</v>
      </c>
      <c r="I5" s="182"/>
      <c r="J5" s="178"/>
    </row>
    <row r="6" spans="1:10" ht="98.25" customHeight="1">
      <c r="A6" s="253">
        <v>2</v>
      </c>
      <c r="B6" s="212" t="s">
        <v>65</v>
      </c>
      <c r="C6" s="241" t="s">
        <v>117</v>
      </c>
      <c r="D6" s="88">
        <v>17</v>
      </c>
      <c r="E6" s="114"/>
      <c r="F6" s="96">
        <f t="shared" ref="F6:F14" si="0">E6*1.21</f>
        <v>0</v>
      </c>
      <c r="G6" s="89">
        <f t="shared" ref="G6:G14" si="1">D6*E6</f>
        <v>0</v>
      </c>
      <c r="H6" s="158">
        <f t="shared" ref="H6:H14" si="2">SUM(D6*F6)</f>
        <v>0</v>
      </c>
      <c r="I6" s="164"/>
      <c r="J6" s="159"/>
    </row>
    <row r="7" spans="1:10" ht="3.75" customHeight="1">
      <c r="A7" s="253"/>
      <c r="B7" s="192"/>
      <c r="C7" s="90"/>
      <c r="D7" s="88"/>
      <c r="E7" s="189"/>
      <c r="F7" s="96">
        <f t="shared" ref="F7:F8" si="3">E7*1.21</f>
        <v>0</v>
      </c>
      <c r="G7" s="89">
        <f t="shared" ref="G7:G8" si="4">D7*E7</f>
        <v>0</v>
      </c>
      <c r="H7" s="106">
        <f t="shared" ref="H7:H8" si="5">SUM(D7*F7)</f>
        <v>0</v>
      </c>
    </row>
    <row r="8" spans="1:10" hidden="1">
      <c r="A8" s="253"/>
      <c r="B8" s="192"/>
      <c r="C8" s="90"/>
      <c r="D8" s="88"/>
      <c r="E8" s="189"/>
      <c r="F8" s="96">
        <f t="shared" si="3"/>
        <v>0</v>
      </c>
      <c r="G8" s="89">
        <f t="shared" si="4"/>
        <v>0</v>
      </c>
      <c r="H8" s="106">
        <f t="shared" si="5"/>
        <v>0</v>
      </c>
      <c r="I8" s="83"/>
    </row>
    <row r="9" spans="1:10" ht="16.5" customHeight="1">
      <c r="A9" s="254"/>
      <c r="B9" s="38" t="s">
        <v>13</v>
      </c>
      <c r="C9" s="38"/>
      <c r="D9" s="38"/>
      <c r="E9" s="38"/>
      <c r="F9" s="38"/>
      <c r="G9" s="38"/>
      <c r="H9" s="38"/>
    </row>
    <row r="10" spans="1:10">
      <c r="A10" s="253"/>
      <c r="B10" s="193"/>
      <c r="C10" s="41"/>
      <c r="D10" s="34"/>
      <c r="E10" s="189"/>
      <c r="F10" s="97">
        <f t="shared" si="0"/>
        <v>0</v>
      </c>
      <c r="G10" s="35">
        <f t="shared" si="1"/>
        <v>0</v>
      </c>
      <c r="H10" s="107">
        <f t="shared" si="2"/>
        <v>0</v>
      </c>
    </row>
    <row r="11" spans="1:10">
      <c r="A11" s="253"/>
      <c r="B11" s="193"/>
      <c r="C11" s="41"/>
      <c r="D11" s="34"/>
      <c r="E11" s="189"/>
      <c r="F11" s="97">
        <f t="shared" si="0"/>
        <v>0</v>
      </c>
      <c r="G11" s="35">
        <f t="shared" si="1"/>
        <v>0</v>
      </c>
      <c r="H11" s="107">
        <f t="shared" si="2"/>
        <v>0</v>
      </c>
    </row>
    <row r="12" spans="1:10" ht="16.5" customHeight="1">
      <c r="A12" s="254"/>
      <c r="B12" s="38" t="s">
        <v>14</v>
      </c>
      <c r="C12" s="38"/>
      <c r="D12" s="38"/>
      <c r="E12" s="38"/>
      <c r="F12" s="38"/>
      <c r="G12" s="38"/>
      <c r="H12" s="38"/>
    </row>
    <row r="13" spans="1:10" ht="22.5">
      <c r="A13" s="253">
        <v>3</v>
      </c>
      <c r="B13" s="213" t="s">
        <v>15</v>
      </c>
      <c r="C13" s="214"/>
      <c r="D13" s="34">
        <v>1</v>
      </c>
      <c r="E13" s="114"/>
      <c r="F13" s="97">
        <f t="shared" si="0"/>
        <v>0</v>
      </c>
      <c r="G13" s="35">
        <f t="shared" si="1"/>
        <v>0</v>
      </c>
      <c r="H13" s="107">
        <f t="shared" si="2"/>
        <v>0</v>
      </c>
    </row>
    <row r="14" spans="1:10" ht="15.75" thickBot="1">
      <c r="A14" s="253">
        <v>4</v>
      </c>
      <c r="B14" s="215" t="s">
        <v>17</v>
      </c>
      <c r="C14" s="216"/>
      <c r="D14" s="56">
        <v>1</v>
      </c>
      <c r="E14" s="115"/>
      <c r="F14" s="98">
        <f t="shared" si="0"/>
        <v>0</v>
      </c>
      <c r="G14" s="57">
        <f t="shared" si="1"/>
        <v>0</v>
      </c>
      <c r="H14" s="108">
        <f t="shared" si="2"/>
        <v>0</v>
      </c>
    </row>
    <row r="15" spans="1:10" ht="34.5" thickBot="1">
      <c r="B15" s="217" t="s">
        <v>19</v>
      </c>
      <c r="C15" s="218" t="s">
        <v>82</v>
      </c>
      <c r="D15" s="53"/>
      <c r="E15" s="54"/>
      <c r="F15" s="112"/>
      <c r="G15" s="55"/>
      <c r="H15" s="109"/>
    </row>
    <row r="16" spans="1:10" ht="15.75" thickBot="1">
      <c r="B16" s="25" t="s">
        <v>36</v>
      </c>
      <c r="C16" s="42"/>
      <c r="D16" s="26"/>
      <c r="E16" s="26"/>
      <c r="F16" s="113"/>
      <c r="G16" s="26"/>
      <c r="H16" s="110">
        <f>SUM(G5:G14)</f>
        <v>0</v>
      </c>
    </row>
    <row r="17" spans="2:8" ht="15.75" thickBot="1">
      <c r="B17" s="27"/>
      <c r="C17" s="43"/>
      <c r="D17" s="23"/>
      <c r="E17" s="23"/>
      <c r="F17" s="101"/>
      <c r="G17" s="23"/>
      <c r="H17" s="111"/>
    </row>
    <row r="18" spans="2:8" ht="15.75" thickBot="1">
      <c r="B18" s="28" t="s">
        <v>20</v>
      </c>
      <c r="C18" s="44"/>
      <c r="D18" s="24"/>
      <c r="E18" s="24"/>
      <c r="F18" s="100"/>
      <c r="G18" s="24"/>
      <c r="H18" s="110">
        <f>H20-H16</f>
        <v>0</v>
      </c>
    </row>
    <row r="19" spans="2:8" ht="15.75" thickBot="1">
      <c r="B19" s="29"/>
      <c r="C19" s="43"/>
      <c r="D19" s="23"/>
      <c r="E19" s="23"/>
      <c r="F19" s="101"/>
      <c r="G19" s="23"/>
      <c r="H19" s="111"/>
    </row>
    <row r="20" spans="2:8" ht="15.75" thickBot="1">
      <c r="B20" s="30" t="s">
        <v>37</v>
      </c>
      <c r="C20" s="45"/>
      <c r="D20" s="31"/>
      <c r="E20" s="31"/>
      <c r="F20" s="102"/>
      <c r="G20" s="31"/>
      <c r="H20" s="110">
        <f>SUM(H5:H14)</f>
        <v>0</v>
      </c>
    </row>
  </sheetData>
  <pageMargins left="0.31496062992125984" right="0.15748031496062992" top="0.39370078740157483" bottom="0.98425196850393704" header="0.51181102362204722" footer="0.51181102362204722"/>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E74F2-3044-436B-920E-5C5E3A506965}">
  <sheetPr>
    <pageSetUpPr fitToPage="1"/>
  </sheetPr>
  <dimension ref="A1:J17"/>
  <sheetViews>
    <sheetView zoomScale="80" zoomScaleNormal="80" workbookViewId="0">
      <selection activeCell="C24" sqref="C24"/>
    </sheetView>
  </sheetViews>
  <sheetFormatPr defaultColWidth="8.7109375" defaultRowHeight="15"/>
  <cols>
    <col min="1" max="1" width="8.7109375" customWidth="1"/>
    <col min="2" max="2" width="31.42578125" customWidth="1"/>
    <col min="3" max="3" width="55.7109375" style="40" customWidth="1"/>
    <col min="4" max="4" width="6.7109375" customWidth="1"/>
    <col min="5" max="5" width="12.7109375" customWidth="1"/>
    <col min="6" max="6" width="12.7109375" style="92" customWidth="1"/>
    <col min="7" max="7" width="13.7109375" customWidth="1"/>
    <col min="8" max="8" width="20.7109375" style="91" customWidth="1"/>
    <col min="9" max="9" width="32.28515625" customWidth="1"/>
    <col min="10" max="10" width="22.5703125" customWidth="1"/>
    <col min="11" max="11" width="6.7109375" customWidth="1"/>
    <col min="12" max="12" width="74.28515625" customWidth="1"/>
    <col min="13" max="13" width="3.42578125" customWidth="1"/>
  </cols>
  <sheetData>
    <row r="1" spans="1:10" ht="15.75" thickBot="1"/>
    <row r="2" spans="1:10" ht="21" customHeight="1">
      <c r="A2" s="190"/>
      <c r="B2" s="46" t="s">
        <v>63</v>
      </c>
      <c r="C2" s="47"/>
      <c r="D2" s="47"/>
      <c r="E2" s="47"/>
      <c r="F2" s="93"/>
      <c r="G2" s="47"/>
      <c r="H2" s="103"/>
      <c r="I2" s="153"/>
      <c r="J2" s="154"/>
    </row>
    <row r="3" spans="1:10" ht="15" customHeight="1" thickBot="1">
      <c r="A3" s="191"/>
      <c r="B3" s="48"/>
      <c r="C3" s="49"/>
      <c r="D3" s="49"/>
      <c r="E3" s="49"/>
      <c r="F3" s="94"/>
      <c r="G3" s="49"/>
      <c r="H3" s="104"/>
      <c r="I3" s="155"/>
      <c r="J3" s="156"/>
    </row>
    <row r="4" spans="1:10" ht="33" customHeight="1" thickBot="1">
      <c r="A4" s="238" t="s">
        <v>81</v>
      </c>
      <c r="B4" s="52" t="s">
        <v>0</v>
      </c>
      <c r="C4" s="52" t="s">
        <v>8</v>
      </c>
      <c r="D4" s="3" t="s">
        <v>1</v>
      </c>
      <c r="E4" s="4" t="s">
        <v>26</v>
      </c>
      <c r="F4" s="95" t="s">
        <v>27</v>
      </c>
      <c r="G4" s="4" t="s">
        <v>28</v>
      </c>
      <c r="H4" s="105" t="s">
        <v>29</v>
      </c>
      <c r="I4" s="242" t="s">
        <v>79</v>
      </c>
      <c r="J4" s="243" t="s">
        <v>78</v>
      </c>
    </row>
    <row r="5" spans="1:10" ht="92.25" customHeight="1" thickTop="1">
      <c r="A5" s="252">
        <v>1</v>
      </c>
      <c r="B5" s="212" t="s">
        <v>51</v>
      </c>
      <c r="C5" s="209" t="s">
        <v>115</v>
      </c>
      <c r="D5" s="88">
        <v>85</v>
      </c>
      <c r="E5" s="114"/>
      <c r="F5" s="96">
        <f>E5*1.21</f>
        <v>0</v>
      </c>
      <c r="G5" s="89">
        <f>D5*E5</f>
        <v>0</v>
      </c>
      <c r="H5" s="158">
        <f>SUM(D5*F5)</f>
        <v>0</v>
      </c>
      <c r="I5" s="182"/>
      <c r="J5" s="178"/>
    </row>
    <row r="6" spans="1:10" ht="88.5" customHeight="1">
      <c r="A6" s="253">
        <v>2</v>
      </c>
      <c r="B6" s="212" t="s">
        <v>65</v>
      </c>
      <c r="C6" s="241" t="s">
        <v>116</v>
      </c>
      <c r="D6" s="88">
        <v>17</v>
      </c>
      <c r="E6" s="114"/>
      <c r="F6" s="96">
        <f t="shared" ref="F6:F11" si="0">E6*1.21</f>
        <v>0</v>
      </c>
      <c r="G6" s="89">
        <f t="shared" ref="G6:G11" si="1">D6*E6</f>
        <v>0</v>
      </c>
      <c r="H6" s="158">
        <f t="shared" ref="H6:H11" si="2">SUM(D6*F6)</f>
        <v>0</v>
      </c>
      <c r="I6" s="164"/>
      <c r="J6" s="159"/>
    </row>
    <row r="7" spans="1:10" ht="4.5" customHeight="1">
      <c r="A7" s="253"/>
      <c r="B7" s="192"/>
      <c r="C7" s="90"/>
      <c r="D7" s="88"/>
      <c r="E7" s="189"/>
      <c r="F7" s="96">
        <f t="shared" ref="F7:F8" si="3">E7*1.21</f>
        <v>0</v>
      </c>
      <c r="G7" s="89">
        <f t="shared" ref="G7:G8" si="4">D7*E7</f>
        <v>0</v>
      </c>
      <c r="H7" s="106">
        <f t="shared" ref="H7:H8" si="5">SUM(D7*F7)</f>
        <v>0</v>
      </c>
    </row>
    <row r="8" spans="1:10" hidden="1">
      <c r="A8" s="253"/>
      <c r="B8" s="192"/>
      <c r="C8" s="90"/>
      <c r="D8" s="88"/>
      <c r="E8" s="189"/>
      <c r="F8" s="96">
        <f t="shared" si="3"/>
        <v>0</v>
      </c>
      <c r="G8" s="89">
        <f t="shared" si="4"/>
        <v>0</v>
      </c>
      <c r="H8" s="106">
        <f t="shared" si="5"/>
        <v>0</v>
      </c>
      <c r="I8" s="83"/>
    </row>
    <row r="9" spans="1:10" ht="16.5" customHeight="1">
      <c r="A9" s="254"/>
      <c r="B9" s="38" t="s">
        <v>14</v>
      </c>
      <c r="C9" s="38"/>
      <c r="D9" s="38"/>
      <c r="E9" s="38"/>
      <c r="F9" s="38"/>
      <c r="G9" s="38"/>
      <c r="H9" s="38"/>
    </row>
    <row r="10" spans="1:10" ht="22.5">
      <c r="A10" s="253">
        <v>3</v>
      </c>
      <c r="B10" s="213" t="s">
        <v>15</v>
      </c>
      <c r="C10" s="244" t="s">
        <v>15</v>
      </c>
      <c r="D10" s="34">
        <v>1</v>
      </c>
      <c r="E10" s="114"/>
      <c r="F10" s="97">
        <f t="shared" si="0"/>
        <v>0</v>
      </c>
      <c r="G10" s="35">
        <f t="shared" si="1"/>
        <v>0</v>
      </c>
      <c r="H10" s="107">
        <f t="shared" si="2"/>
        <v>0</v>
      </c>
    </row>
    <row r="11" spans="1:10" ht="15.75" thickBot="1">
      <c r="A11" s="253">
        <v>4</v>
      </c>
      <c r="B11" s="215" t="s">
        <v>17</v>
      </c>
      <c r="C11" s="245" t="s">
        <v>17</v>
      </c>
      <c r="D11" s="56">
        <v>1</v>
      </c>
      <c r="E11" s="115"/>
      <c r="F11" s="98">
        <f t="shared" si="0"/>
        <v>0</v>
      </c>
      <c r="G11" s="57">
        <f t="shared" si="1"/>
        <v>0</v>
      </c>
      <c r="H11" s="108">
        <f t="shared" si="2"/>
        <v>0</v>
      </c>
    </row>
    <row r="12" spans="1:10" ht="34.5" thickBot="1">
      <c r="B12" s="217" t="s">
        <v>19</v>
      </c>
      <c r="C12" s="218" t="s">
        <v>82</v>
      </c>
      <c r="D12" s="53"/>
      <c r="E12" s="54"/>
      <c r="F12" s="112"/>
      <c r="G12" s="55"/>
      <c r="H12" s="109"/>
    </row>
    <row r="13" spans="1:10" ht="15.75" thickBot="1">
      <c r="B13" s="25" t="s">
        <v>36</v>
      </c>
      <c r="C13" s="42"/>
      <c r="D13" s="26"/>
      <c r="E13" s="26"/>
      <c r="F13" s="113"/>
      <c r="G13" s="26"/>
      <c r="H13" s="110">
        <f>SUM(G5:G11)</f>
        <v>0</v>
      </c>
    </row>
    <row r="14" spans="1:10" ht="15.75" thickBot="1">
      <c r="B14" s="27"/>
      <c r="C14" s="43"/>
      <c r="D14" s="23"/>
      <c r="E14" s="23"/>
      <c r="F14" s="101"/>
      <c r="G14" s="23"/>
      <c r="H14" s="111"/>
    </row>
    <row r="15" spans="1:10" ht="15.75" thickBot="1">
      <c r="B15" s="28" t="s">
        <v>20</v>
      </c>
      <c r="C15" s="44"/>
      <c r="D15" s="24"/>
      <c r="E15" s="24"/>
      <c r="F15" s="100"/>
      <c r="G15" s="24"/>
      <c r="H15" s="110">
        <f>H17-H13</f>
        <v>0</v>
      </c>
    </row>
    <row r="16" spans="1:10" ht="15.75" thickBot="1">
      <c r="B16" s="29"/>
      <c r="C16" s="43"/>
      <c r="D16" s="23"/>
      <c r="E16" s="23"/>
      <c r="F16" s="101"/>
      <c r="G16" s="23"/>
      <c r="H16" s="111"/>
    </row>
    <row r="17" spans="2:8" ht="15.75" thickBot="1">
      <c r="B17" s="30" t="s">
        <v>37</v>
      </c>
      <c r="C17" s="45"/>
      <c r="D17" s="31"/>
      <c r="E17" s="31"/>
      <c r="F17" s="102"/>
      <c r="G17" s="31"/>
      <c r="H17" s="110">
        <f>SUM(H5:H11)</f>
        <v>0</v>
      </c>
    </row>
  </sheetData>
  <pageMargins left="0.31496062992125984" right="0.15748031496062992" top="0.39370078740157483" bottom="0.98425196850393704" header="0.51181102362204722" footer="0.51181102362204722"/>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6625-9279-49A6-ACE1-F5DA2FA54EF4}">
  <sheetPr>
    <pageSetUpPr fitToPage="1"/>
  </sheetPr>
  <dimension ref="A1:J19"/>
  <sheetViews>
    <sheetView topLeftCell="A10" zoomScale="80" zoomScaleNormal="80" workbookViewId="0">
      <selection activeCell="C9" sqref="C9"/>
    </sheetView>
  </sheetViews>
  <sheetFormatPr defaultColWidth="8.7109375" defaultRowHeight="15"/>
  <cols>
    <col min="1" max="1" width="8.85546875" customWidth="1"/>
    <col min="2" max="2" width="31.42578125" customWidth="1"/>
    <col min="3" max="3" width="55.7109375" style="40" customWidth="1"/>
    <col min="4" max="4" width="6.7109375" customWidth="1"/>
    <col min="5" max="5" width="12.7109375" customWidth="1"/>
    <col min="6" max="6" width="12.7109375" style="92" customWidth="1"/>
    <col min="7" max="7" width="13.7109375" customWidth="1"/>
    <col min="8" max="8" width="20.7109375" style="91" customWidth="1"/>
    <col min="9" max="9" width="28.28515625" customWidth="1"/>
    <col min="10" max="10" width="23.140625" customWidth="1"/>
    <col min="11" max="11" width="6.7109375" customWidth="1"/>
    <col min="12" max="12" width="74.28515625" customWidth="1"/>
    <col min="13" max="13" width="3.42578125" customWidth="1"/>
  </cols>
  <sheetData>
    <row r="1" spans="1:10" ht="15.75" thickBot="1"/>
    <row r="2" spans="1:10" ht="21" customHeight="1">
      <c r="A2" s="190"/>
      <c r="B2" s="46" t="s">
        <v>64</v>
      </c>
      <c r="C2" s="47"/>
      <c r="D2" s="47"/>
      <c r="E2" s="47"/>
      <c r="F2" s="93"/>
      <c r="G2" s="47"/>
      <c r="H2" s="103"/>
      <c r="I2" s="153"/>
      <c r="J2" s="154"/>
    </row>
    <row r="3" spans="1:10" ht="15" customHeight="1" thickBot="1">
      <c r="A3" s="191"/>
      <c r="B3" s="48"/>
      <c r="C3" s="49"/>
      <c r="D3" s="49"/>
      <c r="E3" s="49"/>
      <c r="F3" s="94"/>
      <c r="G3" s="49"/>
      <c r="H3" s="104"/>
      <c r="I3" s="155"/>
      <c r="J3" s="156"/>
    </row>
    <row r="4" spans="1:10" ht="33" customHeight="1" thickBot="1">
      <c r="A4" s="238" t="s">
        <v>81</v>
      </c>
      <c r="B4" s="52" t="s">
        <v>0</v>
      </c>
      <c r="C4" s="52" t="s">
        <v>8</v>
      </c>
      <c r="D4" s="3" t="s">
        <v>1</v>
      </c>
      <c r="E4" s="4" t="s">
        <v>26</v>
      </c>
      <c r="F4" s="95" t="s">
        <v>27</v>
      </c>
      <c r="G4" s="4" t="s">
        <v>28</v>
      </c>
      <c r="H4" s="105" t="s">
        <v>29</v>
      </c>
      <c r="I4" s="242" t="s">
        <v>79</v>
      </c>
      <c r="J4" s="243" t="s">
        <v>78</v>
      </c>
    </row>
    <row r="5" spans="1:10" ht="147" customHeight="1" thickTop="1">
      <c r="A5" s="252">
        <v>1</v>
      </c>
      <c r="B5" s="212" t="s">
        <v>74</v>
      </c>
      <c r="C5" s="209" t="s">
        <v>85</v>
      </c>
      <c r="D5" s="88">
        <v>6</v>
      </c>
      <c r="E5" s="114"/>
      <c r="F5" s="96">
        <f t="shared" ref="F5:F13" si="0">E5*1.21</f>
        <v>0</v>
      </c>
      <c r="G5" s="89">
        <f t="shared" ref="G5:G13" si="1">D5*E5</f>
        <v>0</v>
      </c>
      <c r="H5" s="158">
        <f t="shared" ref="H5:H13" si="2">SUM(D5*F5)</f>
        <v>0</v>
      </c>
      <c r="I5" s="185"/>
      <c r="J5" s="178"/>
    </row>
    <row r="6" spans="1:10" ht="89.25" customHeight="1">
      <c r="A6" s="253">
        <v>2</v>
      </c>
      <c r="B6" s="212" t="s">
        <v>107</v>
      </c>
      <c r="C6" s="209" t="s">
        <v>84</v>
      </c>
      <c r="D6" s="88">
        <v>5</v>
      </c>
      <c r="E6" s="114"/>
      <c r="F6" s="96">
        <f t="shared" ref="F6:F10" si="3">E6*1.21</f>
        <v>0</v>
      </c>
      <c r="G6" s="89">
        <f t="shared" ref="G6:G10" si="4">D6*E6</f>
        <v>0</v>
      </c>
      <c r="H6" s="158">
        <f t="shared" ref="H6:H10" si="5">SUM(D6*F6)</f>
        <v>0</v>
      </c>
      <c r="I6" s="157"/>
      <c r="J6" s="159"/>
    </row>
    <row r="7" spans="1:10" ht="97.5" customHeight="1">
      <c r="A7" s="253">
        <v>3</v>
      </c>
      <c r="B7" s="212" t="s">
        <v>73</v>
      </c>
      <c r="C7" s="209" t="s">
        <v>86</v>
      </c>
      <c r="D7" s="88">
        <v>1</v>
      </c>
      <c r="E7" s="114"/>
      <c r="F7" s="96">
        <f t="shared" si="3"/>
        <v>0</v>
      </c>
      <c r="G7" s="89">
        <f t="shared" si="4"/>
        <v>0</v>
      </c>
      <c r="H7" s="158">
        <f t="shared" si="5"/>
        <v>0</v>
      </c>
      <c r="I7" s="157"/>
      <c r="J7" s="159"/>
    </row>
    <row r="8" spans="1:10" ht="112.5" customHeight="1">
      <c r="A8" s="253">
        <v>4</v>
      </c>
      <c r="B8" s="212" t="s">
        <v>51</v>
      </c>
      <c r="C8" s="209" t="s">
        <v>114</v>
      </c>
      <c r="D8" s="88">
        <v>10</v>
      </c>
      <c r="E8" s="114"/>
      <c r="F8" s="96">
        <f t="shared" si="3"/>
        <v>0</v>
      </c>
      <c r="G8" s="89">
        <f t="shared" si="4"/>
        <v>0</v>
      </c>
      <c r="H8" s="158">
        <f t="shared" si="5"/>
        <v>0</v>
      </c>
      <c r="I8" s="157"/>
      <c r="J8" s="159"/>
    </row>
    <row r="9" spans="1:10" ht="58.5" customHeight="1">
      <c r="A9" s="253">
        <v>5</v>
      </c>
      <c r="B9" s="246" t="s">
        <v>75</v>
      </c>
      <c r="C9" s="247" t="s">
        <v>108</v>
      </c>
      <c r="D9" s="144">
        <v>1</v>
      </c>
      <c r="E9" s="143"/>
      <c r="F9" s="96">
        <f t="shared" si="3"/>
        <v>0</v>
      </c>
      <c r="G9" s="89">
        <f t="shared" si="4"/>
        <v>0</v>
      </c>
      <c r="H9" s="158">
        <f t="shared" si="5"/>
        <v>0</v>
      </c>
      <c r="I9" s="184"/>
      <c r="J9" s="159"/>
    </row>
    <row r="10" spans="1:10" ht="47.25" customHeight="1">
      <c r="A10" s="253">
        <v>6</v>
      </c>
      <c r="B10" s="212" t="s">
        <v>76</v>
      </c>
      <c r="C10" s="248" t="s">
        <v>109</v>
      </c>
      <c r="D10" s="145">
        <v>1</v>
      </c>
      <c r="E10" s="114"/>
      <c r="F10" s="96">
        <f t="shared" si="3"/>
        <v>0</v>
      </c>
      <c r="G10" s="89">
        <f t="shared" si="4"/>
        <v>0</v>
      </c>
      <c r="H10" s="158">
        <f t="shared" si="5"/>
        <v>0</v>
      </c>
      <c r="I10" s="164"/>
      <c r="J10" s="159"/>
    </row>
    <row r="11" spans="1:10" ht="16.5" customHeight="1">
      <c r="A11" s="254"/>
      <c r="B11" s="38" t="s">
        <v>14</v>
      </c>
      <c r="C11" s="38"/>
      <c r="D11" s="38"/>
      <c r="E11" s="38"/>
      <c r="F11" s="183"/>
      <c r="G11" s="38"/>
      <c r="H11" s="38"/>
    </row>
    <row r="12" spans="1:10" ht="22.5">
      <c r="A12" s="253">
        <v>7</v>
      </c>
      <c r="B12" s="213" t="s">
        <v>15</v>
      </c>
      <c r="C12" s="244" t="s">
        <v>15</v>
      </c>
      <c r="D12" s="34">
        <v>1</v>
      </c>
      <c r="E12" s="114"/>
      <c r="F12" s="97">
        <f t="shared" si="0"/>
        <v>0</v>
      </c>
      <c r="G12" s="35">
        <f t="shared" si="1"/>
        <v>0</v>
      </c>
      <c r="H12" s="107">
        <f t="shared" si="2"/>
        <v>0</v>
      </c>
    </row>
    <row r="13" spans="1:10" ht="15.75" thickBot="1">
      <c r="A13" s="253">
        <v>8</v>
      </c>
      <c r="B13" s="215" t="s">
        <v>17</v>
      </c>
      <c r="C13" s="245" t="s">
        <v>17</v>
      </c>
      <c r="D13" s="56">
        <v>1</v>
      </c>
      <c r="E13" s="115"/>
      <c r="F13" s="98">
        <f t="shared" si="0"/>
        <v>0</v>
      </c>
      <c r="G13" s="57">
        <f t="shared" si="1"/>
        <v>0</v>
      </c>
      <c r="H13" s="108">
        <f t="shared" si="2"/>
        <v>0</v>
      </c>
    </row>
    <row r="14" spans="1:10" ht="34.5" thickBot="1">
      <c r="B14" s="249" t="s">
        <v>19</v>
      </c>
      <c r="C14" s="250" t="s">
        <v>82</v>
      </c>
      <c r="D14" s="53"/>
      <c r="E14" s="54"/>
      <c r="F14" s="112"/>
      <c r="G14" s="55"/>
      <c r="H14" s="109"/>
    </row>
    <row r="15" spans="1:10" ht="15.75" thickBot="1">
      <c r="B15" s="25" t="s">
        <v>36</v>
      </c>
      <c r="C15" s="42"/>
      <c r="D15" s="26"/>
      <c r="E15" s="26"/>
      <c r="F15" s="113"/>
      <c r="G15" s="26"/>
      <c r="H15" s="110">
        <f>SUM(G5:G13)</f>
        <v>0</v>
      </c>
    </row>
    <row r="16" spans="1:10" ht="15.75" thickBot="1">
      <c r="B16" s="27"/>
      <c r="C16" s="43"/>
      <c r="D16" s="23"/>
      <c r="E16" s="23"/>
      <c r="F16" s="101"/>
      <c r="G16" s="23"/>
      <c r="H16" s="111"/>
    </row>
    <row r="17" spans="2:8" ht="15.75" thickBot="1">
      <c r="B17" s="28" t="s">
        <v>20</v>
      </c>
      <c r="C17" s="44"/>
      <c r="D17" s="24"/>
      <c r="E17" s="24"/>
      <c r="F17" s="100"/>
      <c r="G17" s="24"/>
      <c r="H17" s="110">
        <f>H19-H15</f>
        <v>0</v>
      </c>
    </row>
    <row r="18" spans="2:8" ht="15.75" thickBot="1">
      <c r="B18" s="29"/>
      <c r="C18" s="43"/>
      <c r="D18" s="23"/>
      <c r="E18" s="23"/>
      <c r="F18" s="101"/>
      <c r="G18" s="23"/>
      <c r="H18" s="111"/>
    </row>
    <row r="19" spans="2:8" ht="15.75" thickBot="1">
      <c r="B19" s="30" t="s">
        <v>37</v>
      </c>
      <c r="C19" s="45"/>
      <c r="D19" s="31"/>
      <c r="E19" s="31"/>
      <c r="F19" s="102"/>
      <c r="G19" s="31"/>
      <c r="H19" s="110">
        <f>SUM(H5:H13)</f>
        <v>0</v>
      </c>
    </row>
  </sheetData>
  <pageMargins left="0.31496062992125984" right="0.15748031496062992" top="0.39370078740157483" bottom="0.98425196850393704" header="0.51181102362204722" footer="0.51181102362204722"/>
  <pageSetup paperSize="9"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defc92-c4fa-40aa-9c7b-bf247e463c6b" xsi:nil="true"/>
    <lcf76f155ced4ddcb4097134ff3c332f xmlns="0d4ed7d0-af94-4680-a82d-2703a4bb2bb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0D09DF98E4C58438B0D7C8035E21D11" ma:contentTypeVersion="11" ma:contentTypeDescription="Vytvoří nový dokument" ma:contentTypeScope="" ma:versionID="5a5c0721675205e8cae367153c2897ce">
  <xsd:schema xmlns:xsd="http://www.w3.org/2001/XMLSchema" xmlns:xs="http://www.w3.org/2001/XMLSchema" xmlns:p="http://schemas.microsoft.com/office/2006/metadata/properties" xmlns:ns2="0d4ed7d0-af94-4680-a82d-2703a4bb2bb2" xmlns:ns3="dddefc92-c4fa-40aa-9c7b-bf247e463c6b" targetNamespace="http://schemas.microsoft.com/office/2006/metadata/properties" ma:root="true" ma:fieldsID="ade8481865a26b47539e83a9ac0da913" ns2:_="" ns3:_="">
    <xsd:import namespace="0d4ed7d0-af94-4680-a82d-2703a4bb2bb2"/>
    <xsd:import namespace="dddefc92-c4fa-40aa-9c7b-bf247e463c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ed7d0-af94-4680-a82d-2703a4bb2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5d991ada-61cd-4ffd-b423-e36794b4a7e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defc92-c4fa-40aa-9c7b-bf247e463c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30698b-afb7-4744-9a94-a9f8a234e5af}" ma:internalName="TaxCatchAll" ma:showField="CatchAllData" ma:web="dddefc92-c4fa-40aa-9c7b-bf247e463c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A7F2B3-DC72-4313-A0B7-79477217DA3B}">
  <ds:schemaRefs>
    <ds:schemaRef ds:uri="http://schemas.microsoft.com/office/2006/metadata/properties"/>
    <ds:schemaRef ds:uri="http://schemas.microsoft.com/office/infopath/2007/PartnerControls"/>
    <ds:schemaRef ds:uri="dddefc92-c4fa-40aa-9c7b-bf247e463c6b"/>
    <ds:schemaRef ds:uri="0d4ed7d0-af94-4680-a82d-2703a4bb2bb2"/>
  </ds:schemaRefs>
</ds:datastoreItem>
</file>

<file path=customXml/itemProps2.xml><?xml version="1.0" encoding="utf-8"?>
<ds:datastoreItem xmlns:ds="http://schemas.openxmlformats.org/officeDocument/2006/customXml" ds:itemID="{AC742FBA-9213-455E-969C-943323563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ed7d0-af94-4680-a82d-2703a4bb2bb2"/>
    <ds:schemaRef ds:uri="dddefc92-c4fa-40aa-9c7b-bf247e463c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F40FBF-1722-4267-9005-B0950B5287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vt:i4>
      </vt:variant>
    </vt:vector>
  </HeadingPairs>
  <TitlesOfParts>
    <vt:vector size="11" baseType="lpstr">
      <vt:lpstr>Rekapitulace</vt:lpstr>
      <vt:lpstr>N4.04 kancelář psychologa</vt:lpstr>
      <vt:lpstr>N4.09 Jazyková učebna</vt:lpstr>
      <vt:lpstr>N4.10 Učebna PC</vt:lpstr>
      <vt:lpstr>N4.11 Místnost 3D</vt:lpstr>
      <vt:lpstr>N4.12 Gravírovací místnost</vt:lpstr>
      <vt:lpstr>N4.13A Přednáškový sál</vt:lpstr>
      <vt:lpstr>N4.13B Přednáškový sál</vt:lpstr>
      <vt:lpstr>N4.14 Optická laboratoř</vt:lpstr>
      <vt:lpstr>N4.16 Přírodovědná laboratoř</vt:lpstr>
      <vt:lpstr>celkem_vč._DPH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Jiří Maděra</dc:creator>
  <cp:keywords/>
  <dc:description/>
  <cp:lastModifiedBy>Rabasová Iveta</cp:lastModifiedBy>
  <cp:revision/>
  <dcterms:created xsi:type="dcterms:W3CDTF">2015-06-05T18:19:34Z</dcterms:created>
  <dcterms:modified xsi:type="dcterms:W3CDTF">2026-04-27T07:58:53Z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0x010100E0D09DF98E4C58438B0D7C8035E21D11</vt:lpwstr>
  </property>
  <property fmtid="{D5CDD505-2E9C-101B-9397-08002B2CF9AE}" pid="3" name="MediaServiceImageTags">
    <vt:lpwstr/>
  </property>
</Properties>
</file>